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5" activeTab="4"/>
  </bookViews>
  <sheets>
    <sheet name="PLANILHA ORÇAMENTÁRI" sheetId="1" r:id="rId1"/>
    <sheet name="cronograma meta" sheetId="2" r:id="rId2"/>
    <sheet name="planilha orça resumo" sheetId="3" r:id="rId3"/>
    <sheet name="cronograma geral" sheetId="4" r:id="rId4"/>
    <sheet name="MEMORIA" sheetId="5" r:id="rId5"/>
  </sheets>
  <definedNames>
    <definedName name="_xlnm.Print_Area" localSheetId="1">'cronograma meta'!$A$1:$M$172</definedName>
  </definedNames>
  <calcPr fullCalcOnLoad="1"/>
</workbook>
</file>

<file path=xl/sharedStrings.xml><?xml version="1.0" encoding="utf-8"?>
<sst xmlns="http://schemas.openxmlformats.org/spreadsheetml/2006/main" count="1950" uniqueCount="136">
  <si>
    <t>BOM JESUS</t>
  </si>
  <si>
    <t>DULCE</t>
  </si>
  <si>
    <t>MARIO MENEGUETTI</t>
  </si>
  <si>
    <t>BARÃO DE MAUA</t>
  </si>
  <si>
    <t>ROTA DO SOL</t>
  </si>
  <si>
    <t>BARRO DURO CEEE</t>
  </si>
  <si>
    <t>VILA FRANCESA</t>
  </si>
  <si>
    <t>GOVERNAÇO</t>
  </si>
  <si>
    <t>CLARA NUNES</t>
  </si>
  <si>
    <t>SOLAR DA FIGUEIRA</t>
  </si>
  <si>
    <t>VILA DA PALHA</t>
  </si>
  <si>
    <t>BALSA</t>
  </si>
  <si>
    <t>VILA DULCE</t>
  </si>
  <si>
    <t>BARÃO DE MAUÁ</t>
  </si>
  <si>
    <r>
      <t xml:space="preserve">BOM JESUS </t>
    </r>
    <r>
      <rPr>
        <sz val="8"/>
        <rFont val="Arial"/>
        <family val="2"/>
      </rPr>
      <t>(899 U.H.)</t>
    </r>
  </si>
  <si>
    <t>Valor do repasse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</si>
  <si>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</si>
  <si>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</si>
  <si>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</si>
  <si>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</si>
  <si>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</si>
  <si>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</si>
  <si>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</si>
  <si>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</si>
  <si>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</si>
  <si>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</si>
  <si>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1. Trabalho social</t>
  </si>
  <si>
    <t>2. Regularização da base imobiliária</t>
  </si>
  <si>
    <t>3. Cadastro Físico</t>
  </si>
  <si>
    <t>4. Cadastro Sócio-econômico</t>
  </si>
  <si>
    <t>5. Projeto de regularização fundiária</t>
  </si>
  <si>
    <t>6. Regularização do parcelamento</t>
  </si>
  <si>
    <t>7. Regularização das posses</t>
  </si>
  <si>
    <t>Valor total do repasse</t>
  </si>
  <si>
    <t>Valor total do repasse acumulado</t>
  </si>
  <si>
    <r>
      <t xml:space="preserve">SOLAR DA FIGUEIRA </t>
    </r>
    <r>
      <rPr>
        <sz val="8"/>
        <rFont val="Arial"/>
        <family val="2"/>
      </rPr>
      <t>(326 U.H.)</t>
    </r>
  </si>
  <si>
    <t>Mês 01</t>
  </si>
  <si>
    <t>Mês 02</t>
  </si>
  <si>
    <t>Mês 03</t>
  </si>
  <si>
    <t>Mês 04</t>
  </si>
  <si>
    <t>Mês 05</t>
  </si>
  <si>
    <t>Mês 06</t>
  </si>
  <si>
    <r>
      <t xml:space="preserve">CLARA NUNES </t>
    </r>
    <r>
      <rPr>
        <sz val="8"/>
        <rFont val="Arial"/>
        <family val="2"/>
      </rPr>
      <t>(65 U.H.)</t>
    </r>
  </si>
  <si>
    <r>
      <t xml:space="preserve">VILA DA PALHA </t>
    </r>
    <r>
      <rPr>
        <sz val="8"/>
        <rFont val="Arial"/>
        <family val="2"/>
      </rPr>
      <t>(170 U.H.)</t>
    </r>
  </si>
  <si>
    <t>Mês 07</t>
  </si>
  <si>
    <t>Mês 08</t>
  </si>
  <si>
    <t>Mês 09</t>
  </si>
  <si>
    <r>
      <t xml:space="preserve">BALSA </t>
    </r>
    <r>
      <rPr>
        <sz val="8"/>
        <rFont val="Arial"/>
        <family val="2"/>
      </rPr>
      <t>(689 U.H.)</t>
    </r>
  </si>
  <si>
    <t>Mês 12</t>
  </si>
  <si>
    <r>
      <t xml:space="preserve">DULCE </t>
    </r>
    <r>
      <rPr>
        <sz val="8"/>
        <rFont val="Arial"/>
        <family val="2"/>
      </rPr>
      <t>(185 U.H.)</t>
    </r>
  </si>
  <si>
    <r>
      <t xml:space="preserve">MÁRIO MENEGHETTI </t>
    </r>
    <r>
      <rPr>
        <sz val="8"/>
        <rFont val="Arial"/>
        <family val="2"/>
      </rPr>
      <t>(250 U.H.)</t>
    </r>
  </si>
  <si>
    <r>
      <t xml:space="preserve">CRISTÓVÃO J. SANTOS </t>
    </r>
    <r>
      <rPr>
        <sz val="8"/>
        <rFont val="Arial"/>
        <family val="2"/>
      </rPr>
      <t>(73 U.H.)</t>
    </r>
  </si>
  <si>
    <r>
      <t xml:space="preserve">BARÃO DE MAUÁ </t>
    </r>
    <r>
      <rPr>
        <sz val="8"/>
        <rFont val="Arial"/>
        <family val="2"/>
      </rPr>
      <t>(152 U.H.)</t>
    </r>
  </si>
  <si>
    <r>
      <t xml:space="preserve">ROTA DO SOL </t>
    </r>
    <r>
      <rPr>
        <sz val="8"/>
        <rFont val="Arial"/>
        <family val="2"/>
      </rPr>
      <t>(280 U.H.)</t>
    </r>
  </si>
  <si>
    <r>
      <t xml:space="preserve">BARRO DURO - CEEE </t>
    </r>
    <r>
      <rPr>
        <sz val="8"/>
        <rFont val="Arial"/>
        <family val="2"/>
      </rPr>
      <t>(48 U.H.)</t>
    </r>
  </si>
  <si>
    <r>
      <t xml:space="preserve">VILA FRANCESA </t>
    </r>
    <r>
      <rPr>
        <sz val="8"/>
        <rFont val="Arial"/>
        <family val="2"/>
      </rPr>
      <t>(480 U.H.)</t>
    </r>
  </si>
  <si>
    <r>
      <t xml:space="preserve">GOVERNAÇO </t>
    </r>
    <r>
      <rPr>
        <sz val="8"/>
        <rFont val="Arial"/>
        <family val="2"/>
      </rPr>
      <t>(158 U.H.)</t>
    </r>
  </si>
  <si>
    <t>CRISTOVÃO SANTOS</t>
  </si>
  <si>
    <t>CEEE</t>
  </si>
  <si>
    <t>NUMERO LOTES</t>
  </si>
  <si>
    <t>ETAPAS</t>
  </si>
  <si>
    <t>VALOR TOTAL ETAPA</t>
  </si>
  <si>
    <t>META 01</t>
  </si>
  <si>
    <t>TOTAL</t>
  </si>
  <si>
    <t>META 02</t>
  </si>
  <si>
    <t>META 03</t>
  </si>
  <si>
    <t>META 04</t>
  </si>
  <si>
    <t>META 05</t>
  </si>
  <si>
    <t>META 06</t>
  </si>
  <si>
    <t>META 07</t>
  </si>
  <si>
    <t>META 08</t>
  </si>
  <si>
    <t>CRITOVÃO JOSÉ DOS SANTOS</t>
  </si>
  <si>
    <t>META 09</t>
  </si>
  <si>
    <t>META 10</t>
  </si>
  <si>
    <t>META 11</t>
  </si>
  <si>
    <t>META 12</t>
  </si>
  <si>
    <t>VILA PRINCESA</t>
  </si>
  <si>
    <t>META 13</t>
  </si>
  <si>
    <t>MARIO MENEGHETTI</t>
  </si>
  <si>
    <t>PLANILHA ORÇAMENTÁRIA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</si>
  <si>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</si>
  <si>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</si>
  <si>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</si>
  <si>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</si>
  <si>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</si>
  <si>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</si>
  <si>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</si>
  <si>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</si>
  <si>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</si>
  <si>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</si>
  <si>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</si>
  <si>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</si>
  <si>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9.1</t>
  </si>
  <si>
    <t>Trabalho social</t>
  </si>
  <si>
    <t>CRISTÓVÃO</t>
  </si>
  <si>
    <t>BARRODURO</t>
  </si>
  <si>
    <t>CLARANUNES</t>
  </si>
  <si>
    <t>9.2</t>
  </si>
  <si>
    <t>Regularização da base imobiliária</t>
  </si>
  <si>
    <t>9.4</t>
  </si>
  <si>
    <t>Cadastro Físico</t>
  </si>
  <si>
    <t>9.5</t>
  </si>
  <si>
    <t>Cadastro Sócio-Econômico</t>
  </si>
  <si>
    <t>9.6</t>
  </si>
  <si>
    <t>Projeto de regularização fundiária</t>
  </si>
  <si>
    <t>9.7</t>
  </si>
  <si>
    <t>Regularização do parcelamento</t>
  </si>
  <si>
    <t>9.8</t>
  </si>
  <si>
    <t>Regularização das posses</t>
  </si>
  <si>
    <t>TOTAL POR ETAPA</t>
  </si>
  <si>
    <t>TOTAL MENSAL</t>
  </si>
  <si>
    <t>CRONOGRAMA FISICO FINANCEIRO</t>
  </si>
  <si>
    <t>REGULARIZAÇÃO FUNDIÁRIA-PROGRAMA PAPEL PASSADO</t>
  </si>
  <si>
    <t>MINISTÉRIO DAS CIDADES</t>
  </si>
  <si>
    <t>PELOTAS/RS  - MAR/15</t>
  </si>
  <si>
    <t>METAS</t>
  </si>
  <si>
    <t>LOCAL</t>
  </si>
  <si>
    <t>PLANILHA ORÇAMENTÁRIA-RESUMO</t>
  </si>
  <si>
    <t>CUSTO POR LOTE</t>
  </si>
  <si>
    <t>AREA DA GLEBA APROX.(m2)</t>
  </si>
  <si>
    <t>ITEM</t>
  </si>
  <si>
    <t>UN.</t>
  </si>
  <si>
    <t>QUANT.</t>
  </si>
  <si>
    <t>VALOR UNIT.</t>
  </si>
  <si>
    <t>VU COM BDI(25%)</t>
  </si>
  <si>
    <t>ADMINISTRATIVO</t>
  </si>
  <si>
    <t>H</t>
  </si>
  <si>
    <t>TÉCNICO SOCIAL</t>
  </si>
  <si>
    <t>HT</t>
  </si>
  <si>
    <t>ADVOGADO</t>
  </si>
  <si>
    <t>ARQUITETO</t>
  </si>
  <si>
    <t>TOPOGRAFO</t>
  </si>
  <si>
    <t>DESPESAS OPERACIONAIS</t>
  </si>
  <si>
    <t>NUMERO DE LOTES</t>
  </si>
  <si>
    <t>MEMÓRIA DE CÁLCULO DO ORÇAMENTO</t>
  </si>
  <si>
    <t>VALOR TOTAL ITEM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</si>
</sst>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mm/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6"/>
      <name val="Arial"/>
      <family val="2"/>
    </font>
    <font>
      <b/>
      <sz val="12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/>
      <right style="medium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/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3" fillId="33" borderId="13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left" vertical="center" wrapText="1"/>
    </xf>
    <xf numFmtId="164" fontId="3" fillId="33" borderId="16" xfId="0" applyNumberFormat="1" applyFont="1" applyFill="1" applyBorder="1" applyAlignment="1">
      <alignment horizontal="left" vertical="center" wrapText="1"/>
    </xf>
    <xf numFmtId="164" fontId="3" fillId="33" borderId="17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64" fontId="3" fillId="33" borderId="20" xfId="0" applyNumberFormat="1" applyFont="1" applyFill="1" applyBorder="1" applyAlignment="1">
      <alignment/>
    </xf>
    <xf numFmtId="164" fontId="3" fillId="33" borderId="21" xfId="0" applyNumberFormat="1" applyFont="1" applyFill="1" applyBorder="1" applyAlignment="1">
      <alignment/>
    </xf>
    <xf numFmtId="164" fontId="3" fillId="33" borderId="22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3" xfId="0" applyFont="1" applyFill="1" applyBorder="1" applyAlignment="1">
      <alignment/>
    </xf>
    <xf numFmtId="164" fontId="3" fillId="33" borderId="17" xfId="0" applyNumberFormat="1" applyFont="1" applyFill="1" applyBorder="1" applyAlignment="1">
      <alignment horizontal="left" vertical="center" wrapText="1"/>
    </xf>
    <xf numFmtId="164" fontId="3" fillId="33" borderId="23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3" fillId="33" borderId="24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33" borderId="25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33" borderId="28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29" xfId="0" applyBorder="1" applyAlignment="1">
      <alignment/>
    </xf>
    <xf numFmtId="0" fontId="43" fillId="34" borderId="30" xfId="0" applyFont="1" applyFill="1" applyBorder="1" applyAlignment="1">
      <alignment wrapText="1"/>
    </xf>
    <xf numFmtId="44" fontId="0" fillId="0" borderId="31" xfId="0" applyNumberFormat="1" applyBorder="1" applyAlignment="1">
      <alignment/>
    </xf>
    <xf numFmtId="0" fontId="43" fillId="34" borderId="32" xfId="0" applyFont="1" applyFill="1" applyBorder="1" applyAlignment="1">
      <alignment wrapText="1"/>
    </xf>
    <xf numFmtId="0" fontId="43" fillId="34" borderId="33" xfId="0" applyFont="1" applyFill="1" applyBorder="1" applyAlignment="1">
      <alignment wrapText="1"/>
    </xf>
    <xf numFmtId="44" fontId="0" fillId="0" borderId="31" xfId="0" applyNumberFormat="1" applyFill="1" applyBorder="1" applyAlignment="1">
      <alignment/>
    </xf>
    <xf numFmtId="0" fontId="0" fillId="0" borderId="34" xfId="0" applyBorder="1" applyAlignment="1">
      <alignment/>
    </xf>
    <xf numFmtId="44" fontId="44" fillId="0" borderId="35" xfId="45" applyFont="1" applyBorder="1" applyAlignment="1">
      <alignment/>
    </xf>
    <xf numFmtId="44" fontId="0" fillId="0" borderId="35" xfId="0" applyNumberFormat="1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3" fillId="0" borderId="37" xfId="0" applyFont="1" applyFill="1" applyBorder="1" applyAlignment="1">
      <alignment vertical="center" wrapText="1"/>
    </xf>
    <xf numFmtId="44" fontId="0" fillId="0" borderId="38" xfId="0" applyNumberFormat="1" applyBorder="1" applyAlignment="1">
      <alignment/>
    </xf>
    <xf numFmtId="44" fontId="0" fillId="0" borderId="38" xfId="0" applyNumberFormat="1" applyFill="1" applyBorder="1" applyAlignment="1">
      <alignment/>
    </xf>
    <xf numFmtId="0" fontId="45" fillId="0" borderId="0" xfId="0" applyFont="1" applyAlignment="1">
      <alignment/>
    </xf>
    <xf numFmtId="0" fontId="3" fillId="0" borderId="37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164" fontId="8" fillId="33" borderId="28" xfId="0" applyNumberFormat="1" applyFont="1" applyFill="1" applyBorder="1" applyAlignment="1">
      <alignment horizontal="center"/>
    </xf>
    <xf numFmtId="165" fontId="8" fillId="33" borderId="47" xfId="0" applyNumberFormat="1" applyFont="1" applyFill="1" applyBorder="1" applyAlignment="1">
      <alignment horizontal="center"/>
    </xf>
    <xf numFmtId="165" fontId="8" fillId="33" borderId="48" xfId="0" applyNumberFormat="1" applyFont="1" applyFill="1" applyBorder="1" applyAlignment="1">
      <alignment horizontal="center"/>
    </xf>
    <xf numFmtId="165" fontId="8" fillId="33" borderId="49" xfId="0" applyNumberFormat="1" applyFont="1" applyFill="1" applyBorder="1" applyAlignment="1">
      <alignment horizontal="center"/>
    </xf>
    <xf numFmtId="165" fontId="8" fillId="33" borderId="5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4" fontId="3" fillId="35" borderId="51" xfId="45" applyFont="1" applyFill="1" applyBorder="1" applyAlignment="1">
      <alignment/>
    </xf>
    <xf numFmtId="44" fontId="0" fillId="13" borderId="51" xfId="45" applyFont="1" applyFill="1" applyBorder="1" applyAlignment="1">
      <alignment horizontal="center" vertical="center"/>
    </xf>
    <xf numFmtId="44" fontId="3" fillId="13" borderId="51" xfId="45" applyFont="1" applyFill="1" applyBorder="1" applyAlignment="1">
      <alignment/>
    </xf>
    <xf numFmtId="44" fontId="0" fillId="26" borderId="51" xfId="45" applyFont="1" applyFill="1" applyBorder="1" applyAlignment="1">
      <alignment horizontal="center" vertical="center"/>
    </xf>
    <xf numFmtId="44" fontId="3" fillId="26" borderId="51" xfId="45" applyFont="1" applyFill="1" applyBorder="1" applyAlignment="1">
      <alignment/>
    </xf>
    <xf numFmtId="44" fontId="0" fillId="36" borderId="51" xfId="45" applyFont="1" applyFill="1" applyBorder="1" applyAlignment="1">
      <alignment horizontal="center" vertical="center"/>
    </xf>
    <xf numFmtId="44" fontId="3" fillId="36" borderId="51" xfId="45" applyFont="1" applyFill="1" applyBorder="1" applyAlignment="1">
      <alignment horizontal="center"/>
    </xf>
    <xf numFmtId="44" fontId="0" fillId="37" borderId="51" xfId="45" applyFont="1" applyFill="1" applyBorder="1" applyAlignment="1">
      <alignment horizontal="center" vertical="center"/>
    </xf>
    <xf numFmtId="44" fontId="3" fillId="38" borderId="51" xfId="45" applyFont="1" applyFill="1" applyBorder="1" applyAlignment="1">
      <alignment/>
    </xf>
    <xf numFmtId="44" fontId="0" fillId="39" borderId="51" xfId="45" applyFont="1" applyFill="1" applyBorder="1" applyAlignment="1">
      <alignment horizontal="center" vertical="center"/>
    </xf>
    <xf numFmtId="44" fontId="0" fillId="40" borderId="51" xfId="45" applyFont="1" applyFill="1" applyBorder="1" applyAlignment="1">
      <alignment horizontal="center" vertical="center"/>
    </xf>
    <xf numFmtId="44" fontId="0" fillId="41" borderId="51" xfId="45" applyFont="1" applyFill="1" applyBorder="1" applyAlignment="1">
      <alignment horizontal="center" vertical="center"/>
    </xf>
    <xf numFmtId="44" fontId="46" fillId="42" borderId="51" xfId="45" applyFont="1" applyFill="1" applyBorder="1" applyAlignment="1">
      <alignment horizontal="center" vertical="center"/>
    </xf>
    <xf numFmtId="44" fontId="0" fillId="0" borderId="51" xfId="45" applyFont="1" applyFill="1" applyBorder="1" applyAlignment="1">
      <alignment horizontal="center" vertical="center"/>
    </xf>
    <xf numFmtId="44" fontId="0" fillId="28" borderId="51" xfId="45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8" borderId="51" xfId="45" applyFont="1" applyFill="1" applyBorder="1" applyAlignment="1">
      <alignment horizontal="center" vertical="center"/>
    </xf>
    <xf numFmtId="44" fontId="3" fillId="43" borderId="51" xfId="45" applyFont="1" applyFill="1" applyBorder="1" applyAlignment="1">
      <alignment/>
    </xf>
    <xf numFmtId="44" fontId="0" fillId="43" borderId="51" xfId="45" applyFont="1" applyFill="1" applyBorder="1" applyAlignment="1">
      <alignment horizontal="center" vertical="center"/>
    </xf>
    <xf numFmtId="44" fontId="3" fillId="44" borderId="51" xfId="45" applyFont="1" applyFill="1" applyBorder="1" applyAlignment="1">
      <alignment/>
    </xf>
    <xf numFmtId="44" fontId="0" fillId="45" borderId="51" xfId="45" applyFont="1" applyFill="1" applyBorder="1" applyAlignment="1">
      <alignment horizontal="center" vertical="center"/>
    </xf>
    <xf numFmtId="44" fontId="3" fillId="46" borderId="51" xfId="45" applyFont="1" applyFill="1" applyBorder="1" applyAlignment="1">
      <alignment/>
    </xf>
    <xf numFmtId="44" fontId="0" fillId="47" borderId="51" xfId="45" applyFont="1" applyFill="1" applyBorder="1" applyAlignment="1">
      <alignment horizontal="center" vertical="center"/>
    </xf>
    <xf numFmtId="44" fontId="3" fillId="0" borderId="51" xfId="45" applyFont="1" applyFill="1" applyBorder="1" applyAlignment="1">
      <alignment/>
    </xf>
    <xf numFmtId="44" fontId="0" fillId="48" borderId="51" xfId="45" applyFont="1" applyFill="1" applyBorder="1" applyAlignment="1">
      <alignment horizontal="center" vertical="center"/>
    </xf>
    <xf numFmtId="44" fontId="0" fillId="49" borderId="51" xfId="45" applyFont="1" applyFill="1" applyBorder="1" applyAlignment="1">
      <alignment horizontal="center" vertical="center"/>
    </xf>
    <xf numFmtId="44" fontId="0" fillId="25" borderId="51" xfId="45" applyFont="1" applyFill="1" applyBorder="1" applyAlignment="1">
      <alignment horizontal="center" vertical="center"/>
    </xf>
    <xf numFmtId="44" fontId="3" fillId="25" borderId="51" xfId="45" applyFont="1" applyFill="1" applyBorder="1" applyAlignment="1">
      <alignment/>
    </xf>
    <xf numFmtId="44" fontId="0" fillId="50" borderId="51" xfId="45" applyFont="1" applyFill="1" applyBorder="1" applyAlignment="1">
      <alignment horizontal="center" vertical="center"/>
    </xf>
    <xf numFmtId="44" fontId="0" fillId="51" borderId="51" xfId="45" applyFont="1" applyFill="1" applyBorder="1" applyAlignment="1">
      <alignment horizontal="center" vertical="center"/>
    </xf>
    <xf numFmtId="44" fontId="46" fillId="52" borderId="51" xfId="45" applyFont="1" applyFill="1" applyBorder="1" applyAlignment="1">
      <alignment horizontal="center" vertical="center"/>
    </xf>
    <xf numFmtId="44" fontId="0" fillId="0" borderId="51" xfId="45" applyFont="1" applyFill="1" applyBorder="1" applyAlignment="1">
      <alignment horizontal="center"/>
    </xf>
    <xf numFmtId="44" fontId="3" fillId="53" borderId="51" xfId="45" applyFont="1" applyFill="1" applyBorder="1" applyAlignment="1">
      <alignment/>
    </xf>
    <xf numFmtId="44" fontId="3" fillId="54" borderId="51" xfId="45" applyFont="1" applyFill="1" applyBorder="1" applyAlignment="1">
      <alignment/>
    </xf>
    <xf numFmtId="44" fontId="0" fillId="25" borderId="51" xfId="45" applyFont="1" applyFill="1" applyBorder="1" applyAlignment="1">
      <alignment horizontal="right" vertical="center"/>
    </xf>
    <xf numFmtId="44" fontId="0" fillId="26" borderId="51" xfId="45" applyFont="1" applyFill="1" applyBorder="1" applyAlignment="1">
      <alignment horizontal="right" vertical="center"/>
    </xf>
    <xf numFmtId="44" fontId="0" fillId="28" borderId="51" xfId="45" applyFont="1" applyFill="1" applyBorder="1" applyAlignment="1">
      <alignment horizontal="center" vertical="center"/>
    </xf>
    <xf numFmtId="44" fontId="0" fillId="55" borderId="51" xfId="45" applyFont="1" applyFill="1" applyBorder="1" applyAlignment="1">
      <alignment horizontal="center" vertical="center"/>
    </xf>
    <xf numFmtId="44" fontId="0" fillId="25" borderId="51" xfId="45" applyFont="1" applyFill="1" applyBorder="1" applyAlignment="1">
      <alignment horizontal="center"/>
    </xf>
    <xf numFmtId="44" fontId="0" fillId="51" borderId="51" xfId="45" applyFont="1" applyFill="1" applyBorder="1" applyAlignment="1">
      <alignment horizontal="right" vertical="center"/>
    </xf>
    <xf numFmtId="44" fontId="0" fillId="56" borderId="51" xfId="45" applyFont="1" applyFill="1" applyBorder="1" applyAlignment="1">
      <alignment horizontal="center" vertical="center"/>
    </xf>
    <xf numFmtId="44" fontId="3" fillId="26" borderId="51" xfId="45" applyFont="1" applyFill="1" applyBorder="1" applyAlignment="1">
      <alignment horizontal="right"/>
    </xf>
    <xf numFmtId="44" fontId="0" fillId="13" borderId="51" xfId="45" applyFont="1" applyFill="1" applyBorder="1" applyAlignment="1">
      <alignment horizontal="right" vertical="center"/>
    </xf>
    <xf numFmtId="44" fontId="0" fillId="28" borderId="51" xfId="45" applyFont="1" applyFill="1" applyBorder="1" applyAlignment="1">
      <alignment horizontal="left"/>
    </xf>
    <xf numFmtId="44" fontId="0" fillId="0" borderId="51" xfId="45" applyFont="1" applyFill="1" applyBorder="1" applyAlignment="1">
      <alignment horizontal="left"/>
    </xf>
    <xf numFmtId="44" fontId="0" fillId="26" borderId="51" xfId="45" applyFont="1" applyFill="1" applyBorder="1" applyAlignment="1">
      <alignment horizontal="right"/>
    </xf>
    <xf numFmtId="44" fontId="0" fillId="13" borderId="51" xfId="45" applyFont="1" applyFill="1" applyBorder="1" applyAlignment="1">
      <alignment horizontal="center"/>
    </xf>
    <xf numFmtId="44" fontId="0" fillId="56" borderId="51" xfId="45" applyFont="1" applyFill="1" applyBorder="1" applyAlignment="1">
      <alignment vertical="center"/>
    </xf>
    <xf numFmtId="44" fontId="0" fillId="57" borderId="51" xfId="45" applyFont="1" applyFill="1" applyBorder="1" applyAlignment="1">
      <alignment horizontal="center" vertical="center"/>
    </xf>
    <xf numFmtId="44" fontId="0" fillId="26" borderId="51" xfId="45" applyFont="1" applyFill="1" applyBorder="1" applyAlignment="1">
      <alignment horizontal="center"/>
    </xf>
    <xf numFmtId="44" fontId="4" fillId="58" borderId="52" xfId="45" applyFont="1" applyFill="1" applyBorder="1" applyAlignment="1">
      <alignment horizontal="center" vertical="center"/>
    </xf>
    <xf numFmtId="44" fontId="4" fillId="58" borderId="29" xfId="45" applyFont="1" applyFill="1" applyBorder="1" applyAlignment="1">
      <alignment horizontal="center" vertical="center"/>
    </xf>
    <xf numFmtId="44" fontId="0" fillId="8" borderId="29" xfId="45" applyFont="1" applyFill="1" applyBorder="1" applyAlignment="1">
      <alignment horizontal="center" vertical="center"/>
    </xf>
    <xf numFmtId="44" fontId="3" fillId="35" borderId="53" xfId="45" applyFont="1" applyFill="1" applyBorder="1" applyAlignment="1">
      <alignment/>
    </xf>
    <xf numFmtId="44" fontId="4" fillId="37" borderId="53" xfId="45" applyFont="1" applyFill="1" applyBorder="1" applyAlignment="1">
      <alignment horizontal="center" vertical="center"/>
    </xf>
    <xf numFmtId="44" fontId="3" fillId="38" borderId="53" xfId="45" applyFont="1" applyFill="1" applyBorder="1" applyAlignment="1">
      <alignment/>
    </xf>
    <xf numFmtId="44" fontId="3" fillId="44" borderId="53" xfId="45" applyFont="1" applyFill="1" applyBorder="1" applyAlignment="1">
      <alignment/>
    </xf>
    <xf numFmtId="44" fontId="0" fillId="47" borderId="53" xfId="45" applyFont="1" applyFill="1" applyBorder="1" applyAlignment="1">
      <alignment horizontal="center" vertical="center"/>
    </xf>
    <xf numFmtId="44" fontId="0" fillId="49" borderId="53" xfId="45" applyFont="1" applyFill="1" applyBorder="1" applyAlignment="1">
      <alignment horizontal="center" vertical="center"/>
    </xf>
    <xf numFmtId="44" fontId="0" fillId="0" borderId="53" xfId="45" applyFont="1" applyFill="1" applyBorder="1" applyAlignment="1">
      <alignment horizontal="center" vertical="center"/>
    </xf>
    <xf numFmtId="44" fontId="3" fillId="53" borderId="53" xfId="45" applyFont="1" applyFill="1" applyBorder="1" applyAlignment="1">
      <alignment/>
    </xf>
    <xf numFmtId="44" fontId="0" fillId="37" borderId="53" xfId="45" applyFont="1" applyFill="1" applyBorder="1" applyAlignment="1">
      <alignment horizontal="center" vertical="center"/>
    </xf>
    <xf numFmtId="44" fontId="3" fillId="54" borderId="53" xfId="45" applyFont="1" applyFill="1" applyBorder="1" applyAlignment="1">
      <alignment/>
    </xf>
    <xf numFmtId="44" fontId="0" fillId="45" borderId="53" xfId="45" applyFont="1" applyFill="1" applyBorder="1" applyAlignment="1">
      <alignment horizontal="center" vertical="center"/>
    </xf>
    <xf numFmtId="44" fontId="3" fillId="46" borderId="53" xfId="45" applyFont="1" applyFill="1" applyBorder="1" applyAlignment="1">
      <alignment/>
    </xf>
    <xf numFmtId="44" fontId="0" fillId="39" borderId="53" xfId="45" applyFont="1" applyFill="1" applyBorder="1" applyAlignment="1">
      <alignment horizontal="center" vertical="center"/>
    </xf>
    <xf numFmtId="44" fontId="3" fillId="59" borderId="53" xfId="45" applyFont="1" applyFill="1" applyBorder="1" applyAlignment="1">
      <alignment/>
    </xf>
    <xf numFmtId="44" fontId="0" fillId="0" borderId="53" xfId="45" applyFont="1" applyFill="1" applyBorder="1" applyAlignment="1">
      <alignment horizontal="center"/>
    </xf>
    <xf numFmtId="44" fontId="0" fillId="0" borderId="54" xfId="45" applyFont="1" applyFill="1" applyBorder="1" applyAlignment="1">
      <alignment horizontal="center"/>
    </xf>
    <xf numFmtId="44" fontId="0" fillId="0" borderId="55" xfId="45" applyFont="1" applyFill="1" applyBorder="1" applyAlignment="1">
      <alignment horizontal="center"/>
    </xf>
    <xf numFmtId="44" fontId="3" fillId="59" borderId="55" xfId="45" applyFont="1" applyFill="1" applyBorder="1" applyAlignment="1">
      <alignment/>
    </xf>
    <xf numFmtId="44" fontId="0" fillId="36" borderId="55" xfId="45" applyFont="1" applyFill="1" applyBorder="1" applyAlignment="1">
      <alignment horizontal="center"/>
    </xf>
    <xf numFmtId="44" fontId="0" fillId="0" borderId="55" xfId="45" applyFont="1" applyFill="1" applyBorder="1" applyAlignment="1">
      <alignment horizontal="center" vertical="center"/>
    </xf>
    <xf numFmtId="44" fontId="0" fillId="48" borderId="55" xfId="45" applyFont="1" applyFill="1" applyBorder="1" applyAlignment="1">
      <alignment horizontal="center" vertical="center"/>
    </xf>
    <xf numFmtId="44" fontId="0" fillId="50" borderId="56" xfId="45" applyFont="1" applyFill="1" applyBorder="1" applyAlignment="1">
      <alignment horizontal="center" vertical="center"/>
    </xf>
    <xf numFmtId="44" fontId="0" fillId="0" borderId="56" xfId="45" applyFont="1" applyFill="1" applyBorder="1" applyAlignment="1">
      <alignment horizontal="center"/>
    </xf>
    <xf numFmtId="44" fontId="0" fillId="8" borderId="57" xfId="45" applyFont="1" applyFill="1" applyBorder="1" applyAlignment="1">
      <alignment horizontal="center" vertical="center"/>
    </xf>
    <xf numFmtId="44" fontId="0" fillId="8" borderId="58" xfId="45" applyFont="1" applyFill="1" applyBorder="1" applyAlignment="1">
      <alignment horizontal="center" vertical="center"/>
    </xf>
    <xf numFmtId="44" fontId="0" fillId="0" borderId="58" xfId="45" applyFont="1" applyFill="1" applyBorder="1" applyAlignment="1">
      <alignment horizontal="center" vertical="center"/>
    </xf>
    <xf numFmtId="44" fontId="0" fillId="25" borderId="58" xfId="45" applyFont="1" applyFill="1" applyBorder="1" applyAlignment="1">
      <alignment horizontal="center" vertical="center"/>
    </xf>
    <xf numFmtId="44" fontId="46" fillId="42" borderId="58" xfId="45" applyFont="1" applyFill="1" applyBorder="1" applyAlignment="1">
      <alignment horizontal="center" vertical="center"/>
    </xf>
    <xf numFmtId="44" fontId="28" fillId="0" borderId="59" xfId="45" applyFont="1" applyFill="1" applyBorder="1" applyAlignment="1">
      <alignment horizontal="center" vertical="center"/>
    </xf>
    <xf numFmtId="44" fontId="28" fillId="0" borderId="60" xfId="45" applyFont="1" applyFill="1" applyBorder="1" applyAlignment="1">
      <alignment horizontal="center" vertical="center"/>
    </xf>
    <xf numFmtId="44" fontId="0" fillId="0" borderId="58" xfId="45" applyFont="1" applyFill="1" applyBorder="1" applyAlignment="1">
      <alignment horizontal="center"/>
    </xf>
    <xf numFmtId="44" fontId="0" fillId="28" borderId="58" xfId="45" applyFont="1" applyFill="1" applyBorder="1" applyAlignment="1">
      <alignment horizontal="center"/>
    </xf>
    <xf numFmtId="44" fontId="0" fillId="25" borderId="58" xfId="45" applyFont="1" applyFill="1" applyBorder="1" applyAlignment="1">
      <alignment horizontal="center"/>
    </xf>
    <xf numFmtId="44" fontId="0" fillId="0" borderId="61" xfId="45" applyFont="1" applyFill="1" applyBorder="1" applyAlignment="1">
      <alignment horizontal="center"/>
    </xf>
    <xf numFmtId="44" fontId="28" fillId="55" borderId="60" xfId="45" applyFont="1" applyFill="1" applyBorder="1" applyAlignment="1">
      <alignment horizontal="center" vertical="center"/>
    </xf>
    <xf numFmtId="44" fontId="0" fillId="0" borderId="11" xfId="45" applyFont="1" applyFill="1" applyBorder="1" applyAlignment="1">
      <alignment horizontal="center" vertical="center"/>
    </xf>
    <xf numFmtId="164" fontId="10" fillId="33" borderId="33" xfId="0" applyNumberFormat="1" applyFont="1" applyFill="1" applyBorder="1" applyAlignment="1">
      <alignment horizontal="center"/>
    </xf>
    <xf numFmtId="44" fontId="45" fillId="0" borderId="62" xfId="45" applyFont="1" applyFill="1" applyBorder="1" applyAlignment="1">
      <alignment horizontal="center" vertical="center"/>
    </xf>
    <xf numFmtId="44" fontId="45" fillId="0" borderId="60" xfId="45" applyFont="1" applyFill="1" applyBorder="1" applyAlignment="1">
      <alignment horizontal="center" vertical="center"/>
    </xf>
    <xf numFmtId="44" fontId="0" fillId="0" borderId="63" xfId="45" applyFont="1" applyFill="1" applyBorder="1" applyAlignment="1">
      <alignment horizontal="center" vertical="center"/>
    </xf>
    <xf numFmtId="44" fontId="46" fillId="60" borderId="64" xfId="45" applyFont="1" applyFill="1" applyBorder="1" applyAlignment="1">
      <alignment horizontal="center" vertical="center"/>
    </xf>
    <xf numFmtId="44" fontId="46" fillId="61" borderId="64" xfId="45" applyFont="1" applyFill="1" applyBorder="1" applyAlignment="1">
      <alignment horizontal="center" vertical="center"/>
    </xf>
    <xf numFmtId="44" fontId="46" fillId="52" borderId="64" xfId="45" applyFont="1" applyFill="1" applyBorder="1" applyAlignment="1">
      <alignment horizontal="center" vertical="center"/>
    </xf>
    <xf numFmtId="44" fontId="46" fillId="52" borderId="65" xfId="45" applyFont="1" applyFill="1" applyBorder="1" applyAlignment="1">
      <alignment horizontal="center" vertical="center"/>
    </xf>
    <xf numFmtId="44" fontId="0" fillId="0" borderId="66" xfId="45" applyFont="1" applyFill="1" applyBorder="1" applyAlignment="1">
      <alignment horizontal="center"/>
    </xf>
    <xf numFmtId="44" fontId="4" fillId="58" borderId="56" xfId="45" applyFont="1" applyFill="1" applyBorder="1" applyAlignment="1">
      <alignment horizontal="center" vertical="center"/>
    </xf>
    <xf numFmtId="44" fontId="0" fillId="50" borderId="29" xfId="45" applyFont="1" applyFill="1" applyBorder="1" applyAlignment="1">
      <alignment horizontal="center" vertical="center"/>
    </xf>
    <xf numFmtId="44" fontId="0" fillId="0" borderId="29" xfId="45" applyFont="1" applyFill="1" applyBorder="1" applyAlignment="1">
      <alignment horizontal="center" vertical="center"/>
    </xf>
    <xf numFmtId="44" fontId="0" fillId="0" borderId="29" xfId="45" applyFont="1" applyFill="1" applyBorder="1" applyAlignment="1">
      <alignment horizontal="center"/>
    </xf>
    <xf numFmtId="44" fontId="0" fillId="0" borderId="57" xfId="45" applyFont="1" applyFill="1" applyBorder="1" applyAlignment="1">
      <alignment horizontal="center" vertical="center"/>
    </xf>
    <xf numFmtId="44" fontId="3" fillId="0" borderId="54" xfId="45" applyFont="1" applyFill="1" applyBorder="1" applyAlignment="1">
      <alignment/>
    </xf>
    <xf numFmtId="44" fontId="3" fillId="36" borderId="55" xfId="45" applyFont="1" applyFill="1" applyBorder="1" applyAlignment="1">
      <alignment horizontal="right"/>
    </xf>
    <xf numFmtId="44" fontId="46" fillId="0" borderId="56" xfId="45" applyFont="1" applyFill="1" applyBorder="1" applyAlignment="1">
      <alignment horizontal="center" vertical="center"/>
    </xf>
    <xf numFmtId="44" fontId="0" fillId="0" borderId="52" xfId="45" applyFont="1" applyFill="1" applyBorder="1" applyAlignment="1">
      <alignment horizontal="center"/>
    </xf>
    <xf numFmtId="44" fontId="0" fillId="43" borderId="29" xfId="45" applyFont="1" applyFill="1" applyBorder="1" applyAlignment="1">
      <alignment horizontal="center" vertical="center"/>
    </xf>
    <xf numFmtId="44" fontId="0" fillId="48" borderId="29" xfId="45" applyFont="1" applyFill="1" applyBorder="1" applyAlignment="1">
      <alignment horizontal="center" vertical="center"/>
    </xf>
    <xf numFmtId="44" fontId="0" fillId="0" borderId="57" xfId="45" applyFont="1" applyFill="1" applyBorder="1" applyAlignment="1">
      <alignment horizontal="center"/>
    </xf>
    <xf numFmtId="44" fontId="0" fillId="25" borderId="55" xfId="45" applyFont="1" applyFill="1" applyBorder="1" applyAlignment="1">
      <alignment horizontal="center"/>
    </xf>
    <xf numFmtId="44" fontId="0" fillId="62" borderId="55" xfId="45" applyFont="1" applyFill="1" applyBorder="1" applyAlignment="1">
      <alignment horizontal="center" vertical="center"/>
    </xf>
    <xf numFmtId="44" fontId="0" fillId="0" borderId="61" xfId="45" applyFont="1" applyFill="1" applyBorder="1" applyAlignment="1">
      <alignment horizontal="center" vertical="center"/>
    </xf>
    <xf numFmtId="44" fontId="46" fillId="42" borderId="56" xfId="45" applyFont="1" applyFill="1" applyBorder="1" applyAlignment="1">
      <alignment horizontal="center" vertical="center"/>
    </xf>
    <xf numFmtId="44" fontId="4" fillId="0" borderId="29" xfId="45" applyFont="1" applyFill="1" applyBorder="1" applyAlignment="1">
      <alignment horizontal="center" vertical="center"/>
    </xf>
    <xf numFmtId="44" fontId="46" fillId="63" borderId="29" xfId="45" applyFont="1" applyFill="1" applyBorder="1" applyAlignment="1">
      <alignment horizontal="center" vertical="center"/>
    </xf>
    <xf numFmtId="44" fontId="46" fillId="0" borderId="29" xfId="45" applyFont="1" applyFill="1" applyBorder="1" applyAlignment="1">
      <alignment horizontal="center" vertical="center"/>
    </xf>
    <xf numFmtId="44" fontId="28" fillId="55" borderId="59" xfId="45" applyFont="1" applyFill="1" applyBorder="1" applyAlignment="1">
      <alignment horizontal="center" vertical="center"/>
    </xf>
    <xf numFmtId="44" fontId="3" fillId="36" borderId="55" xfId="45" applyFont="1" applyFill="1" applyBorder="1" applyAlignment="1">
      <alignment horizontal="center"/>
    </xf>
    <xf numFmtId="44" fontId="0" fillId="25" borderId="55" xfId="45" applyFont="1" applyFill="1" applyBorder="1" applyAlignment="1">
      <alignment horizontal="center" vertical="center"/>
    </xf>
    <xf numFmtId="44" fontId="46" fillId="42" borderId="29" xfId="45" applyFont="1" applyFill="1" applyBorder="1" applyAlignment="1">
      <alignment horizontal="center" vertical="center"/>
    </xf>
    <xf numFmtId="44" fontId="0" fillId="36" borderId="55" xfId="45" applyFont="1" applyFill="1" applyBorder="1" applyAlignment="1">
      <alignment horizontal="right" vertical="center"/>
    </xf>
    <xf numFmtId="44" fontId="0" fillId="13" borderId="55" xfId="45" applyFont="1" applyFill="1" applyBorder="1" applyAlignment="1">
      <alignment horizontal="center"/>
    </xf>
    <xf numFmtId="44" fontId="46" fillId="42" borderId="67" xfId="45" applyFont="1" applyFill="1" applyBorder="1" applyAlignment="1">
      <alignment horizontal="center" vertical="center"/>
    </xf>
    <xf numFmtId="0" fontId="8" fillId="64" borderId="42" xfId="0" applyFont="1" applyFill="1" applyBorder="1" applyAlignment="1">
      <alignment horizontal="center"/>
    </xf>
    <xf numFmtId="0" fontId="0" fillId="65" borderId="0" xfId="0" applyFill="1" applyAlignment="1">
      <alignment/>
    </xf>
    <xf numFmtId="165" fontId="8" fillId="64" borderId="50" xfId="0" applyNumberFormat="1" applyFont="1" applyFill="1" applyBorder="1" applyAlignment="1">
      <alignment horizontal="center"/>
    </xf>
    <xf numFmtId="4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Fill="1" applyBorder="1" applyAlignment="1">
      <alignment/>
    </xf>
    <xf numFmtId="44" fontId="44" fillId="0" borderId="0" xfId="45" applyFont="1" applyBorder="1" applyAlignment="1">
      <alignment/>
    </xf>
    <xf numFmtId="164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0" fontId="3" fillId="66" borderId="68" xfId="0" applyFont="1" applyFill="1" applyBorder="1" applyAlignment="1">
      <alignment horizontal="left" vertical="center" wrapText="1"/>
    </xf>
    <xf numFmtId="0" fontId="3" fillId="66" borderId="69" xfId="0" applyFont="1" applyFill="1" applyBorder="1" applyAlignment="1">
      <alignment horizontal="left" vertical="center" wrapText="1"/>
    </xf>
    <xf numFmtId="0" fontId="3" fillId="66" borderId="70" xfId="0" applyFont="1" applyFill="1" applyBorder="1" applyAlignment="1">
      <alignment horizontal="left" vertical="center" wrapText="1"/>
    </xf>
    <xf numFmtId="0" fontId="3" fillId="67" borderId="71" xfId="0" applyFont="1" applyFill="1" applyBorder="1" applyAlignment="1">
      <alignment horizontal="left" vertical="center" wrapText="1"/>
    </xf>
    <xf numFmtId="165" fontId="3" fillId="66" borderId="72" xfId="0" applyNumberFormat="1" applyFont="1" applyFill="1" applyBorder="1" applyAlignment="1">
      <alignment horizontal="center"/>
    </xf>
    <xf numFmtId="165" fontId="0" fillId="66" borderId="73" xfId="0" applyNumberFormat="1" applyFill="1" applyBorder="1" applyAlignment="1">
      <alignment horizontal="center"/>
    </xf>
    <xf numFmtId="165" fontId="0" fillId="66" borderId="74" xfId="0" applyNumberFormat="1" applyFill="1" applyBorder="1" applyAlignment="1">
      <alignment horizontal="center"/>
    </xf>
    <xf numFmtId="165" fontId="0" fillId="66" borderId="24" xfId="0" applyNumberFormat="1" applyFill="1" applyBorder="1" applyAlignment="1">
      <alignment horizontal="center"/>
    </xf>
    <xf numFmtId="164" fontId="3" fillId="67" borderId="19" xfId="0" applyNumberFormat="1" applyFont="1" applyFill="1" applyBorder="1" applyAlignment="1">
      <alignment horizontal="left" vertical="center" wrapText="1"/>
    </xf>
    <xf numFmtId="164" fontId="3" fillId="67" borderId="19" xfId="0" applyNumberFormat="1" applyFont="1" applyFill="1" applyBorder="1" applyAlignment="1">
      <alignment/>
    </xf>
    <xf numFmtId="164" fontId="3" fillId="67" borderId="20" xfId="0" applyNumberFormat="1" applyFont="1" applyFill="1" applyBorder="1" applyAlignment="1">
      <alignment/>
    </xf>
    <xf numFmtId="0" fontId="3" fillId="66" borderId="75" xfId="0" applyFont="1" applyFill="1" applyBorder="1" applyAlignment="1">
      <alignment horizontal="left" vertical="center" wrapText="1"/>
    </xf>
    <xf numFmtId="165" fontId="0" fillId="66" borderId="76" xfId="0" applyNumberFormat="1" applyFill="1" applyBorder="1" applyAlignment="1">
      <alignment horizontal="center"/>
    </xf>
    <xf numFmtId="164" fontId="3" fillId="67" borderId="23" xfId="0" applyNumberFormat="1" applyFont="1" applyFill="1" applyBorder="1" applyAlignment="1">
      <alignment/>
    </xf>
    <xf numFmtId="165" fontId="0" fillId="66" borderId="77" xfId="0" applyNumberFormat="1" applyFill="1" applyBorder="1" applyAlignment="1">
      <alignment horizontal="center"/>
    </xf>
    <xf numFmtId="164" fontId="3" fillId="67" borderId="16" xfId="0" applyNumberFormat="1" applyFont="1" applyFill="1" applyBorder="1" applyAlignment="1">
      <alignment/>
    </xf>
    <xf numFmtId="44" fontId="0" fillId="0" borderId="51" xfId="0" applyNumberFormat="1" applyBorder="1" applyAlignment="1">
      <alignment/>
    </xf>
    <xf numFmtId="44" fontId="0" fillId="0" borderId="51" xfId="0" applyNumberFormat="1" applyBorder="1" applyAlignment="1">
      <alignment/>
    </xf>
    <xf numFmtId="44" fontId="0" fillId="0" borderId="51" xfId="0" applyNumberFormat="1" applyFill="1" applyBorder="1" applyAlignment="1">
      <alignment/>
    </xf>
    <xf numFmtId="44" fontId="0" fillId="0" borderId="51" xfId="0" applyNumberFormat="1" applyFill="1" applyBorder="1" applyAlignment="1">
      <alignment/>
    </xf>
    <xf numFmtId="44" fontId="0" fillId="0" borderId="56" xfId="0" applyNumberFormat="1" applyBorder="1" applyAlignment="1">
      <alignment/>
    </xf>
    <xf numFmtId="44" fontId="0" fillId="0" borderId="56" xfId="0" applyNumberFormat="1" applyBorder="1" applyAlignment="1">
      <alignment/>
    </xf>
    <xf numFmtId="0" fontId="0" fillId="43" borderId="55" xfId="0" applyFill="1" applyBorder="1" applyAlignment="1">
      <alignment wrapText="1"/>
    </xf>
    <xf numFmtId="44" fontId="0" fillId="0" borderId="64" xfId="0" applyNumberFormat="1" applyBorder="1" applyAlignment="1">
      <alignment/>
    </xf>
    <xf numFmtId="44" fontId="0" fillId="0" borderId="64" xfId="0" applyNumberForma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57" xfId="0" applyBorder="1" applyAlignment="1">
      <alignment/>
    </xf>
    <xf numFmtId="0" fontId="0" fillId="43" borderId="61" xfId="0" applyFill="1" applyBorder="1" applyAlignment="1">
      <alignment wrapText="1"/>
    </xf>
    <xf numFmtId="44" fontId="0" fillId="0" borderId="67" xfId="0" applyNumberFormat="1" applyBorder="1" applyAlignment="1">
      <alignment/>
    </xf>
    <xf numFmtId="44" fontId="0" fillId="0" borderId="58" xfId="0" applyNumberFormat="1" applyFill="1" applyBorder="1" applyAlignment="1">
      <alignment/>
    </xf>
    <xf numFmtId="44" fontId="0" fillId="0" borderId="58" xfId="0" applyNumberFormat="1" applyBorder="1" applyAlignment="1">
      <alignment/>
    </xf>
    <xf numFmtId="44" fontId="0" fillId="0" borderId="65" xfId="0" applyNumberFormat="1" applyBorder="1" applyAlignment="1">
      <alignment/>
    </xf>
    <xf numFmtId="44" fontId="0" fillId="0" borderId="78" xfId="0" applyNumberFormat="1" applyBorder="1" applyAlignment="1">
      <alignment/>
    </xf>
    <xf numFmtId="44" fontId="0" fillId="0" borderId="79" xfId="0" applyNumberFormat="1" applyBorder="1" applyAlignment="1">
      <alignment/>
    </xf>
    <xf numFmtId="44" fontId="43" fillId="0" borderId="32" xfId="45" applyFont="1" applyBorder="1" applyAlignment="1">
      <alignment/>
    </xf>
    <xf numFmtId="44" fontId="43" fillId="0" borderId="80" xfId="45" applyFont="1" applyBorder="1" applyAlignment="1">
      <alignment/>
    </xf>
    <xf numFmtId="0" fontId="3" fillId="68" borderId="52" xfId="0" applyFont="1" applyFill="1" applyBorder="1" applyAlignment="1">
      <alignment horizontal="left" vertical="center" wrapText="1"/>
    </xf>
    <xf numFmtId="0" fontId="0" fillId="0" borderId="81" xfId="0" applyBorder="1" applyAlignment="1">
      <alignment/>
    </xf>
    <xf numFmtId="0" fontId="0" fillId="43" borderId="82" xfId="0" applyFill="1" applyBorder="1" applyAlignment="1">
      <alignment/>
    </xf>
    <xf numFmtId="44" fontId="0" fillId="0" borderId="83" xfId="0" applyNumberFormat="1" applyBorder="1" applyAlignment="1">
      <alignment/>
    </xf>
    <xf numFmtId="44" fontId="0" fillId="0" borderId="84" xfId="0" applyNumberFormat="1" applyFill="1" applyBorder="1" applyAlignment="1">
      <alignment/>
    </xf>
    <xf numFmtId="44" fontId="0" fillId="0" borderId="84" xfId="0" applyNumberFormat="1" applyBorder="1" applyAlignment="1">
      <alignment/>
    </xf>
    <xf numFmtId="44" fontId="0" fillId="0" borderId="85" xfId="0" applyNumberFormat="1" applyBorder="1" applyAlignment="1">
      <alignment/>
    </xf>
    <xf numFmtId="44" fontId="43" fillId="0" borderId="86" xfId="45" applyFont="1" applyBorder="1" applyAlignment="1">
      <alignment/>
    </xf>
    <xf numFmtId="0" fontId="45" fillId="0" borderId="87" xfId="0" applyFont="1" applyBorder="1" applyAlignment="1">
      <alignment/>
    </xf>
    <xf numFmtId="0" fontId="0" fillId="43" borderId="88" xfId="0" applyFill="1" applyBorder="1" applyAlignment="1">
      <alignment/>
    </xf>
    <xf numFmtId="0" fontId="3" fillId="69" borderId="89" xfId="0" applyFont="1" applyFill="1" applyBorder="1" applyAlignment="1">
      <alignment horizontal="left" vertical="center" wrapText="1"/>
    </xf>
    <xf numFmtId="0" fontId="3" fillId="69" borderId="78" xfId="0" applyFont="1" applyFill="1" applyBorder="1" applyAlignment="1">
      <alignment horizontal="left" vertical="center" wrapText="1"/>
    </xf>
    <xf numFmtId="0" fontId="3" fillId="69" borderId="79" xfId="0" applyFont="1" applyFill="1" applyBorder="1" applyAlignment="1">
      <alignment horizontal="left" vertical="center" wrapText="1"/>
    </xf>
    <xf numFmtId="0" fontId="3" fillId="70" borderId="59" xfId="0" applyFont="1" applyFill="1" applyBorder="1" applyAlignment="1">
      <alignment horizontal="left" vertical="center" wrapText="1"/>
    </xf>
    <xf numFmtId="44" fontId="43" fillId="0" borderId="59" xfId="0" applyNumberFormat="1" applyFont="1" applyBorder="1" applyAlignment="1">
      <alignment/>
    </xf>
    <xf numFmtId="44" fontId="0" fillId="43" borderId="51" xfId="0" applyNumberFormat="1" applyFill="1" applyBorder="1" applyAlignment="1">
      <alignment/>
    </xf>
    <xf numFmtId="0" fontId="3" fillId="71" borderId="29" xfId="0" applyNumberFormat="1" applyFont="1" applyFill="1" applyBorder="1" applyAlignment="1">
      <alignment horizontal="left" vertical="center" wrapText="1"/>
    </xf>
    <xf numFmtId="0" fontId="3" fillId="68" borderId="53" xfId="0" applyFont="1" applyFill="1" applyBorder="1" applyAlignment="1">
      <alignment horizontal="left" vertical="center" wrapText="1"/>
    </xf>
    <xf numFmtId="4" fontId="0" fillId="0" borderId="55" xfId="0" applyNumberFormat="1" applyBorder="1" applyAlignment="1">
      <alignment/>
    </xf>
    <xf numFmtId="0" fontId="0" fillId="0" borderId="54" xfId="0" applyBorder="1" applyAlignment="1">
      <alignment wrapText="1"/>
    </xf>
    <xf numFmtId="0" fontId="3" fillId="71" borderId="57" xfId="0" applyNumberFormat="1" applyFont="1" applyFill="1" applyBorder="1" applyAlignment="1">
      <alignment horizontal="left" vertical="center" wrapText="1"/>
    </xf>
    <xf numFmtId="44" fontId="0" fillId="43" borderId="58" xfId="0" applyNumberFormat="1" applyFill="1" applyBorder="1" applyAlignment="1">
      <alignment/>
    </xf>
    <xf numFmtId="4" fontId="0" fillId="0" borderId="61" xfId="0" applyNumberFormat="1" applyBorder="1" applyAlignment="1">
      <alignment/>
    </xf>
    <xf numFmtId="0" fontId="45" fillId="0" borderId="87" xfId="0" applyNumberFormat="1" applyFont="1" applyBorder="1" applyAlignment="1">
      <alignment/>
    </xf>
    <xf numFmtId="44" fontId="43" fillId="0" borderId="78" xfId="0" applyNumberFormat="1" applyFont="1" applyBorder="1" applyAlignment="1">
      <alignment/>
    </xf>
    <xf numFmtId="4" fontId="43" fillId="0" borderId="88" xfId="0" applyNumberFormat="1" applyFont="1" applyBorder="1" applyAlignment="1">
      <alignment/>
    </xf>
    <xf numFmtId="0" fontId="47" fillId="0" borderId="29" xfId="0" applyFont="1" applyBorder="1" applyAlignment="1">
      <alignment/>
    </xf>
    <xf numFmtId="0" fontId="46" fillId="0" borderId="29" xfId="0" applyFont="1" applyBorder="1" applyAlignment="1">
      <alignment/>
    </xf>
    <xf numFmtId="44" fontId="46" fillId="0" borderId="29" xfId="45" applyFont="1" applyBorder="1" applyAlignment="1">
      <alignment/>
    </xf>
    <xf numFmtId="44" fontId="46" fillId="0" borderId="90" xfId="45" applyFont="1" applyBorder="1" applyAlignment="1">
      <alignment/>
    </xf>
    <xf numFmtId="0" fontId="47" fillId="0" borderId="51" xfId="0" applyFont="1" applyBorder="1" applyAlignment="1">
      <alignment/>
    </xf>
    <xf numFmtId="0" fontId="46" fillId="0" borderId="51" xfId="0" applyFont="1" applyBorder="1" applyAlignment="1">
      <alignment/>
    </xf>
    <xf numFmtId="44" fontId="46" fillId="0" borderId="51" xfId="45" applyFont="1" applyBorder="1" applyAlignment="1">
      <alignment/>
    </xf>
    <xf numFmtId="0" fontId="47" fillId="0" borderId="55" xfId="0" applyFont="1" applyBorder="1" applyAlignment="1">
      <alignment/>
    </xf>
    <xf numFmtId="0" fontId="46" fillId="0" borderId="55" xfId="45" applyNumberFormat="1" applyFont="1" applyBorder="1" applyAlignment="1">
      <alignment/>
    </xf>
    <xf numFmtId="0" fontId="46" fillId="0" borderId="55" xfId="0" applyFont="1" applyBorder="1" applyAlignment="1">
      <alignment wrapText="1"/>
    </xf>
    <xf numFmtId="0" fontId="48" fillId="0" borderId="0" xfId="0" applyFont="1" applyAlignment="1">
      <alignment/>
    </xf>
    <xf numFmtId="0" fontId="43" fillId="34" borderId="38" xfId="0" applyFont="1" applyFill="1" applyBorder="1" applyAlignment="1">
      <alignment wrapText="1"/>
    </xf>
    <xf numFmtId="2" fontId="0" fillId="0" borderId="91" xfId="0" applyNumberFormat="1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94" xfId="0" applyNumberFormat="1" applyBorder="1" applyAlignment="1">
      <alignment/>
    </xf>
    <xf numFmtId="0" fontId="47" fillId="0" borderId="29" xfId="0" applyFont="1" applyFill="1" applyBorder="1" applyAlignment="1">
      <alignment/>
    </xf>
    <xf numFmtId="0" fontId="46" fillId="0" borderId="29" xfId="0" applyFont="1" applyFill="1" applyBorder="1" applyAlignment="1">
      <alignment/>
    </xf>
    <xf numFmtId="2" fontId="0" fillId="0" borderId="91" xfId="0" applyNumberFormat="1" applyFill="1" applyBorder="1" applyAlignment="1">
      <alignment/>
    </xf>
    <xf numFmtId="44" fontId="46" fillId="0" borderId="29" xfId="45" applyFont="1" applyFill="1" applyBorder="1" applyAlignment="1">
      <alignment/>
    </xf>
    <xf numFmtId="0" fontId="0" fillId="0" borderId="92" xfId="0" applyFill="1" applyBorder="1" applyAlignment="1">
      <alignment/>
    </xf>
    <xf numFmtId="0" fontId="47" fillId="0" borderId="51" xfId="0" applyFont="1" applyFill="1" applyBorder="1" applyAlignment="1">
      <alignment/>
    </xf>
    <xf numFmtId="0" fontId="46" fillId="0" borderId="51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4" fontId="46" fillId="0" borderId="51" xfId="45" applyFont="1" applyFill="1" applyBorder="1" applyAlignment="1">
      <alignment/>
    </xf>
    <xf numFmtId="0" fontId="0" fillId="0" borderId="93" xfId="0" applyFill="1" applyBorder="1" applyAlignment="1">
      <alignment/>
    </xf>
    <xf numFmtId="0" fontId="47" fillId="0" borderId="55" xfId="0" applyFont="1" applyFill="1" applyBorder="1" applyAlignment="1">
      <alignment/>
    </xf>
    <xf numFmtId="0" fontId="46" fillId="0" borderId="55" xfId="0" applyFont="1" applyFill="1" applyBorder="1" applyAlignment="1">
      <alignment wrapText="1"/>
    </xf>
    <xf numFmtId="2" fontId="0" fillId="0" borderId="94" xfId="0" applyNumberFormat="1" applyFill="1" applyBorder="1" applyAlignment="1">
      <alignment/>
    </xf>
    <xf numFmtId="0" fontId="46" fillId="0" borderId="55" xfId="45" applyNumberFormat="1" applyFont="1" applyFill="1" applyBorder="1" applyAlignment="1">
      <alignment/>
    </xf>
    <xf numFmtId="0" fontId="46" fillId="0" borderId="59" xfId="0" applyFont="1" applyBorder="1" applyAlignment="1">
      <alignment vertical="center"/>
    </xf>
    <xf numFmtId="0" fontId="46" fillId="0" borderId="60" xfId="0" applyFont="1" applyBorder="1" applyAlignment="1">
      <alignment vertical="center"/>
    </xf>
    <xf numFmtId="0" fontId="46" fillId="0" borderId="62" xfId="0" applyFont="1" applyBorder="1" applyAlignment="1">
      <alignment vertical="center"/>
    </xf>
    <xf numFmtId="0" fontId="0" fillId="0" borderId="36" xfId="0" applyBorder="1" applyAlignment="1">
      <alignment/>
    </xf>
    <xf numFmtId="44" fontId="0" fillId="0" borderId="34" xfId="0" applyNumberFormat="1" applyBorder="1" applyAlignment="1">
      <alignment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/>
    </xf>
    <xf numFmtId="0" fontId="0" fillId="66" borderId="71" xfId="0" applyFont="1" applyFill="1" applyBorder="1" applyAlignment="1">
      <alignment horizontal="left"/>
    </xf>
    <xf numFmtId="164" fontId="0" fillId="66" borderId="19" xfId="0" applyNumberFormat="1" applyFont="1" applyFill="1" applyBorder="1" applyAlignment="1">
      <alignment horizontal="left"/>
    </xf>
    <xf numFmtId="0" fontId="0" fillId="43" borderId="59" xfId="0" applyFill="1" applyBorder="1" applyAlignment="1">
      <alignment horizontal="center" wrapText="1"/>
    </xf>
    <xf numFmtId="0" fontId="0" fillId="43" borderId="89" xfId="0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0" fillId="33" borderId="95" xfId="0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1" fillId="33" borderId="95" xfId="0" applyFont="1" applyFill="1" applyBorder="1" applyAlignment="1">
      <alignment horizontal="center"/>
    </xf>
    <xf numFmtId="0" fontId="44" fillId="0" borderId="59" xfId="0" applyFont="1" applyBorder="1" applyAlignment="1">
      <alignment horizontal="center" vertical="center" textRotation="90"/>
    </xf>
    <xf numFmtId="0" fontId="44" fillId="0" borderId="60" xfId="0" applyFont="1" applyBorder="1" applyAlignment="1">
      <alignment horizontal="center" vertical="center" textRotation="90"/>
    </xf>
    <xf numFmtId="0" fontId="44" fillId="0" borderId="62" xfId="0" applyFont="1" applyBorder="1" applyAlignment="1">
      <alignment horizontal="center" vertical="center" textRotation="90"/>
    </xf>
    <xf numFmtId="0" fontId="3" fillId="0" borderId="37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textRotation="90" wrapText="1"/>
    </xf>
    <xf numFmtId="0" fontId="44" fillId="0" borderId="60" xfId="0" applyFont="1" applyBorder="1" applyAlignment="1">
      <alignment horizontal="center" vertical="center" textRotation="90" wrapText="1"/>
    </xf>
    <xf numFmtId="0" fontId="44" fillId="0" borderId="62" xfId="0" applyFont="1" applyBorder="1" applyAlignment="1">
      <alignment horizontal="center" vertical="center" textRotation="90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1466850</xdr:colOff>
      <xdr:row>170</xdr:row>
      <xdr:rowOff>66675</xdr:rowOff>
    </xdr:from>
    <xdr:to>
      <xdr:col>3</xdr:col>
      <xdr:colOff>1133475</xdr:colOff>
      <xdr:row>174</xdr:row>
      <xdr:rowOff>0</xdr:rowOff>
    </xdr:to>
    <xdr:pic>
      <xdr:nvPicPr>
        <xdr:cNvPr id="1" name="Imagem 1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35604450"/>
          <a:ext cx="2019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34</xdr:row>
      <xdr:rowOff>200025</xdr:rowOff>
    </xdr:from>
    <xdr:to>
      <xdr:col>13</xdr:col>
      <xdr:colOff>114300</xdr:colOff>
      <xdr:row>34</xdr:row>
      <xdr:rowOff>200025</xdr:rowOff>
    </xdr:to>
    <xdr:pic>
      <xdr:nvPicPr>
        <xdr:cNvPr id="1" name="Imagem 1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718185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74</xdr:row>
      <xdr:rowOff>57150</xdr:rowOff>
    </xdr:from>
    <xdr:to>
      <xdr:col>13</xdr:col>
      <xdr:colOff>19050</xdr:colOff>
      <xdr:row>74</xdr:row>
      <xdr:rowOff>57150</xdr:rowOff>
    </xdr:to>
    <xdr:pic>
      <xdr:nvPicPr>
        <xdr:cNvPr id="2" name="Imagem 2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15763875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542925</xdr:colOff>
      <xdr:row>152</xdr:row>
      <xdr:rowOff>152400</xdr:rowOff>
    </xdr:from>
    <xdr:to>
      <xdr:col>19</xdr:col>
      <xdr:colOff>114300</xdr:colOff>
      <xdr:row>152</xdr:row>
      <xdr:rowOff>152400</xdr:rowOff>
    </xdr:to>
    <xdr:pic>
      <xdr:nvPicPr>
        <xdr:cNvPr id="3" name="Imagem 4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32927925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167</xdr:row>
      <xdr:rowOff>152400</xdr:rowOff>
    </xdr:from>
    <xdr:to>
      <xdr:col>13</xdr:col>
      <xdr:colOff>28575</xdr:colOff>
      <xdr:row>167</xdr:row>
      <xdr:rowOff>152400</xdr:rowOff>
    </xdr:to>
    <xdr:pic>
      <xdr:nvPicPr>
        <xdr:cNvPr id="4" name="Imagem 5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36299775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34</xdr:row>
      <xdr:rowOff>57150</xdr:rowOff>
    </xdr:from>
    <xdr:to>
      <xdr:col>13</xdr:col>
      <xdr:colOff>552450</xdr:colOff>
      <xdr:row>37</xdr:row>
      <xdr:rowOff>200025</xdr:rowOff>
    </xdr:to>
    <xdr:pic>
      <xdr:nvPicPr>
        <xdr:cNvPr id="5" name="Imagem 7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7038975"/>
          <a:ext cx="1905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74</xdr:row>
      <xdr:rowOff>152400</xdr:rowOff>
    </xdr:from>
    <xdr:to>
      <xdr:col>13</xdr:col>
      <xdr:colOff>552450</xdr:colOff>
      <xdr:row>78</xdr:row>
      <xdr:rowOff>0</xdr:rowOff>
    </xdr:to>
    <xdr:pic>
      <xdr:nvPicPr>
        <xdr:cNvPr id="6" name="Imagem 8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15859125"/>
          <a:ext cx="1905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13</xdr:col>
      <xdr:colOff>390525</xdr:colOff>
      <xdr:row>116</xdr:row>
      <xdr:rowOff>142875</xdr:rowOff>
    </xdr:to>
    <xdr:pic>
      <xdr:nvPicPr>
        <xdr:cNvPr id="7" name="Imagem 9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24241125"/>
          <a:ext cx="1905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151</xdr:row>
      <xdr:rowOff>190500</xdr:rowOff>
    </xdr:from>
    <xdr:to>
      <xdr:col>13</xdr:col>
      <xdr:colOff>571500</xdr:colOff>
      <xdr:row>155</xdr:row>
      <xdr:rowOff>123825</xdr:rowOff>
    </xdr:to>
    <xdr:pic>
      <xdr:nvPicPr>
        <xdr:cNvPr id="8" name="Imagem 10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32670750"/>
          <a:ext cx="1905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182</xdr:row>
      <xdr:rowOff>19050</xdr:rowOff>
    </xdr:from>
    <xdr:to>
      <xdr:col>13</xdr:col>
      <xdr:colOff>571500</xdr:colOff>
      <xdr:row>185</xdr:row>
      <xdr:rowOff>142875</xdr:rowOff>
    </xdr:to>
    <xdr:pic>
      <xdr:nvPicPr>
        <xdr:cNvPr id="9" name="Imagem 11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39042975"/>
          <a:ext cx="1905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933450</xdr:colOff>
      <xdr:row>4</xdr:row>
      <xdr:rowOff>19050</xdr:rowOff>
    </xdr:to>
    <xdr:pic>
      <xdr:nvPicPr>
        <xdr:cNvPr id="1" name="Imagem 1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90500"/>
          <a:ext cx="2009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1524000</xdr:colOff>
      <xdr:row>3</xdr:row>
      <xdr:rowOff>47625</xdr:rowOff>
    </xdr:to>
    <xdr:pic>
      <xdr:nvPicPr>
        <xdr:cNvPr id="1" name="Imagem 1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2019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</xdr:row>
      <xdr:rowOff>85725</xdr:rowOff>
    </xdr:from>
    <xdr:to>
      <xdr:col>2</xdr:col>
      <xdr:colOff>504825</xdr:colOff>
      <xdr:row>4</xdr:row>
      <xdr:rowOff>114300</xdr:rowOff>
    </xdr:to>
    <xdr:pic>
      <xdr:nvPicPr>
        <xdr:cNvPr id="1" name="Imagem 1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76225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52</xdr:row>
      <xdr:rowOff>85725</xdr:rowOff>
    </xdr:from>
    <xdr:to>
      <xdr:col>2</xdr:col>
      <xdr:colOff>504825</xdr:colOff>
      <xdr:row>55</xdr:row>
      <xdr:rowOff>114300</xdr:rowOff>
    </xdr:to>
    <xdr:pic>
      <xdr:nvPicPr>
        <xdr:cNvPr id="2" name="Imagem 2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0725150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104</xdr:row>
      <xdr:rowOff>85725</xdr:rowOff>
    </xdr:from>
    <xdr:to>
      <xdr:col>2</xdr:col>
      <xdr:colOff>504825</xdr:colOff>
      <xdr:row>107</xdr:row>
      <xdr:rowOff>114300</xdr:rowOff>
    </xdr:to>
    <xdr:pic>
      <xdr:nvPicPr>
        <xdr:cNvPr id="3" name="Imagem 3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1364575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155</xdr:row>
      <xdr:rowOff>85725</xdr:rowOff>
    </xdr:from>
    <xdr:to>
      <xdr:col>2</xdr:col>
      <xdr:colOff>504825</xdr:colOff>
      <xdr:row>158</xdr:row>
      <xdr:rowOff>114300</xdr:rowOff>
    </xdr:to>
    <xdr:pic>
      <xdr:nvPicPr>
        <xdr:cNvPr id="4" name="Imagem 4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1813500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206</xdr:row>
      <xdr:rowOff>85725</xdr:rowOff>
    </xdr:from>
    <xdr:to>
      <xdr:col>2</xdr:col>
      <xdr:colOff>504825</xdr:colOff>
      <xdr:row>209</xdr:row>
      <xdr:rowOff>114300</xdr:rowOff>
    </xdr:to>
    <xdr:pic>
      <xdr:nvPicPr>
        <xdr:cNvPr id="5" name="Imagem 5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262425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258</xdr:row>
      <xdr:rowOff>85725</xdr:rowOff>
    </xdr:from>
    <xdr:to>
      <xdr:col>2</xdr:col>
      <xdr:colOff>504825</xdr:colOff>
      <xdr:row>261</xdr:row>
      <xdr:rowOff>114300</xdr:rowOff>
    </xdr:to>
    <xdr:pic>
      <xdr:nvPicPr>
        <xdr:cNvPr id="6" name="Imagem 6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2901850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310</xdr:row>
      <xdr:rowOff>85725</xdr:rowOff>
    </xdr:from>
    <xdr:to>
      <xdr:col>2</xdr:col>
      <xdr:colOff>504825</xdr:colOff>
      <xdr:row>313</xdr:row>
      <xdr:rowOff>114300</xdr:rowOff>
    </xdr:to>
    <xdr:pic>
      <xdr:nvPicPr>
        <xdr:cNvPr id="7" name="Imagem 7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3541275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361</xdr:row>
      <xdr:rowOff>85725</xdr:rowOff>
    </xdr:from>
    <xdr:to>
      <xdr:col>2</xdr:col>
      <xdr:colOff>504825</xdr:colOff>
      <xdr:row>364</xdr:row>
      <xdr:rowOff>114300</xdr:rowOff>
    </xdr:to>
    <xdr:pic>
      <xdr:nvPicPr>
        <xdr:cNvPr id="8" name="Imagem 8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73990200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414</xdr:row>
      <xdr:rowOff>85725</xdr:rowOff>
    </xdr:from>
    <xdr:to>
      <xdr:col>2</xdr:col>
      <xdr:colOff>504825</xdr:colOff>
      <xdr:row>417</xdr:row>
      <xdr:rowOff>114300</xdr:rowOff>
    </xdr:to>
    <xdr:pic>
      <xdr:nvPicPr>
        <xdr:cNvPr id="9" name="Imagem 9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84820125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465</xdr:row>
      <xdr:rowOff>85725</xdr:rowOff>
    </xdr:from>
    <xdr:to>
      <xdr:col>2</xdr:col>
      <xdr:colOff>504825</xdr:colOff>
      <xdr:row>468</xdr:row>
      <xdr:rowOff>114300</xdr:rowOff>
    </xdr:to>
    <xdr:pic>
      <xdr:nvPicPr>
        <xdr:cNvPr id="10" name="Imagem 10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5269050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516</xdr:row>
      <xdr:rowOff>85725</xdr:rowOff>
    </xdr:from>
    <xdr:to>
      <xdr:col>2</xdr:col>
      <xdr:colOff>504825</xdr:colOff>
      <xdr:row>519</xdr:row>
      <xdr:rowOff>114300</xdr:rowOff>
    </xdr:to>
    <xdr:pic>
      <xdr:nvPicPr>
        <xdr:cNvPr id="11" name="Imagem 11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05717975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568</xdr:row>
      <xdr:rowOff>85725</xdr:rowOff>
    </xdr:from>
    <xdr:to>
      <xdr:col>2</xdr:col>
      <xdr:colOff>504825</xdr:colOff>
      <xdr:row>571</xdr:row>
      <xdr:rowOff>114300</xdr:rowOff>
    </xdr:to>
    <xdr:pic>
      <xdr:nvPicPr>
        <xdr:cNvPr id="12" name="Imagem 12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16357400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620</xdr:row>
      <xdr:rowOff>85725</xdr:rowOff>
    </xdr:from>
    <xdr:to>
      <xdr:col>2</xdr:col>
      <xdr:colOff>504825</xdr:colOff>
      <xdr:row>623</xdr:row>
      <xdr:rowOff>114300</xdr:rowOff>
    </xdr:to>
    <xdr:pic>
      <xdr:nvPicPr>
        <xdr:cNvPr id="13" name="Imagem 13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6996825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82"/>
  <sheetViews>
    <sheetView zoomScalePageLayoutView="0" workbookViewId="0" topLeftCell="A13">
      <selection activeCell="D143" sqref="D143:D150"/>
    </sheetView>
  </sheetViews>
  <sheetFormatPr defaultColWidth="9.140625" defaultRowHeight="15"/>
  <cols>
    <col min="1" max="1" width="9.140625" style="0" customWidth="1"/>
    <col min="2" max="2" width="29.7109375" style="56" customWidth="1"/>
    <col min="3" max="3" width="35.28125" style="0" customWidth="1"/>
    <col min="4" max="4" width="17.7109375" style="0" customWidth="1"/>
    <col min="5" max="5" width="13.28125" style="0" customWidth="1"/>
    <col min="6" max="6" width="14.28125" style="0" bestFit="1" customWidth="1"/>
    <col min="8" max="8" width="14.00390625" style="0" customWidth="1"/>
    <col min="9" max="9" width="19.140625" style="0" customWidth="1"/>
    <col min="10" max="10" width="17.8515625" style="0" customWidth="1"/>
  </cols>
  <sheetData>
    <row r="3" ht="18.75">
      <c r="C3" s="61" t="s">
        <v>79</v>
      </c>
    </row>
    <row r="4" ht="15.75" thickBot="1"/>
    <row r="5" spans="2:4" ht="30.75" thickBot="1">
      <c r="B5" s="48" t="s">
        <v>62</v>
      </c>
      <c r="C5" s="50" t="s">
        <v>60</v>
      </c>
      <c r="D5" s="51" t="s">
        <v>61</v>
      </c>
    </row>
    <row r="6" spans="2:9" ht="16.5" customHeight="1" thickBot="1">
      <c r="B6" s="312" t="s">
        <v>0</v>
      </c>
      <c r="C6" s="58" t="s">
        <v>26</v>
      </c>
      <c r="D6" s="59">
        <v>23417.79</v>
      </c>
      <c r="I6" s="46">
        <f>D6+D16+D27+D38+D49+D61+D73+D84+D97+D108+D119+D131+D143</f>
        <v>98337.24999999999</v>
      </c>
    </row>
    <row r="7" spans="2:9" ht="16.5" customHeight="1" thickBot="1">
      <c r="B7" s="313"/>
      <c r="C7" s="58" t="s">
        <v>27</v>
      </c>
      <c r="D7" s="60">
        <v>14068.460000000001</v>
      </c>
      <c r="I7" s="46">
        <f aca="true" t="shared" si="0" ref="I7:I12">D7+D17+D28+D39+D50+D62+D74+D85+D98+D109+D120+D132+D144</f>
        <v>59078.310000000005</v>
      </c>
    </row>
    <row r="8" spans="2:9" ht="16.5" customHeight="1" thickBot="1">
      <c r="B8" s="313"/>
      <c r="C8" s="58" t="s">
        <v>28</v>
      </c>
      <c r="D8" s="59">
        <v>19014.11</v>
      </c>
      <c r="I8" s="46">
        <f t="shared" si="0"/>
        <v>79840.82</v>
      </c>
    </row>
    <row r="9" spans="2:9" ht="16.5" customHeight="1" thickBot="1">
      <c r="B9" s="313"/>
      <c r="C9" s="58" t="s">
        <v>29</v>
      </c>
      <c r="D9" s="59">
        <v>17845.98</v>
      </c>
      <c r="I9" s="46">
        <f t="shared" si="0"/>
        <v>74927.31999999999</v>
      </c>
    </row>
    <row r="10" spans="2:9" ht="16.5" customHeight="1" thickBot="1">
      <c r="B10" s="313"/>
      <c r="C10" s="58" t="s">
        <v>30</v>
      </c>
      <c r="D10" s="59">
        <v>16767.719999999998</v>
      </c>
      <c r="I10" s="46">
        <f t="shared" si="0"/>
        <v>70407.88</v>
      </c>
    </row>
    <row r="11" spans="2:9" ht="16.5" customHeight="1" thickBot="1">
      <c r="B11" s="313"/>
      <c r="C11" s="58" t="s">
        <v>31</v>
      </c>
      <c r="D11" s="59">
        <v>20812.03</v>
      </c>
      <c r="I11" s="46">
        <f t="shared" si="0"/>
        <v>87393.92000000001</v>
      </c>
    </row>
    <row r="12" spans="2:9" ht="16.5" customHeight="1" thickBot="1">
      <c r="B12" s="313"/>
      <c r="C12" s="58" t="s">
        <v>32</v>
      </c>
      <c r="D12" s="59">
        <v>19851.87</v>
      </c>
      <c r="I12" s="46">
        <f t="shared" si="0"/>
        <v>83357.93</v>
      </c>
    </row>
    <row r="13" spans="2:6" ht="16.5" thickBot="1">
      <c r="B13" s="57"/>
      <c r="C13" s="53"/>
      <c r="D13" s="54">
        <v>131777.96</v>
      </c>
      <c r="F13" s="46">
        <f>SUM(D6:D12)</f>
        <v>131777.96</v>
      </c>
    </row>
    <row r="14" ht="15.75" thickBot="1"/>
    <row r="15" spans="2:4" ht="30.75" thickBot="1">
      <c r="B15" s="48" t="s">
        <v>64</v>
      </c>
      <c r="C15" s="50" t="s">
        <v>60</v>
      </c>
      <c r="D15" s="51" t="s">
        <v>61</v>
      </c>
    </row>
    <row r="16" spans="2:4" ht="15" customHeight="1" thickBot="1">
      <c r="B16" s="314" t="s">
        <v>9</v>
      </c>
      <c r="C16" s="62" t="s">
        <v>26</v>
      </c>
      <c r="D16" s="59">
        <v>8492.720000000001</v>
      </c>
    </row>
    <row r="17" spans="2:4" ht="15" customHeight="1" thickBot="1">
      <c r="B17" s="315"/>
      <c r="C17" s="62" t="s">
        <v>27</v>
      </c>
      <c r="D17" s="60">
        <v>5100.799999999999</v>
      </c>
    </row>
    <row r="18" spans="2:4" ht="15" customHeight="1" thickBot="1">
      <c r="B18" s="315"/>
      <c r="C18" s="62" t="s">
        <v>28</v>
      </c>
      <c r="D18" s="59">
        <v>6894.540000000001</v>
      </c>
    </row>
    <row r="19" spans="2:4" ht="15" customHeight="1" thickBot="1">
      <c r="B19" s="315"/>
      <c r="C19" s="62" t="s">
        <v>29</v>
      </c>
      <c r="D19" s="59">
        <v>6470.18</v>
      </c>
    </row>
    <row r="20" spans="2:4" ht="15" customHeight="1" thickBot="1">
      <c r="B20" s="315"/>
      <c r="C20" s="62" t="s">
        <v>30</v>
      </c>
      <c r="D20" s="59">
        <v>6081.499999999999</v>
      </c>
    </row>
    <row r="21" spans="2:4" ht="15" customHeight="1" thickBot="1">
      <c r="B21" s="315"/>
      <c r="C21" s="62" t="s">
        <v>31</v>
      </c>
      <c r="D21" s="59">
        <v>7546.550000000001</v>
      </c>
    </row>
    <row r="22" spans="2:4" ht="15" customHeight="1" thickBot="1">
      <c r="B22" s="316"/>
      <c r="C22" s="62" t="s">
        <v>32</v>
      </c>
      <c r="D22" s="59">
        <v>7198.679999999999</v>
      </c>
    </row>
    <row r="23" spans="2:6" ht="16.5" thickBot="1">
      <c r="B23" s="57"/>
      <c r="C23" s="53"/>
      <c r="D23" s="54">
        <v>47784.97</v>
      </c>
      <c r="F23" s="46">
        <f>SUM(D16:D22)</f>
        <v>47784.97</v>
      </c>
    </row>
    <row r="25" ht="15.75" thickBot="1"/>
    <row r="26" spans="2:4" ht="30.75" thickBot="1">
      <c r="B26" s="48" t="s">
        <v>65</v>
      </c>
      <c r="C26" s="50" t="s">
        <v>60</v>
      </c>
      <c r="D26" s="51" t="s">
        <v>61</v>
      </c>
    </row>
    <row r="27" spans="2:4" ht="15" customHeight="1" thickBot="1">
      <c r="B27" s="314" t="s">
        <v>8</v>
      </c>
      <c r="C27" s="62" t="s">
        <v>26</v>
      </c>
      <c r="D27" s="59">
        <v>1694.7700000000002</v>
      </c>
    </row>
    <row r="28" spans="2:4" ht="15" customHeight="1" thickBot="1">
      <c r="B28" s="315"/>
      <c r="C28" s="62" t="s">
        <v>27</v>
      </c>
      <c r="D28" s="60">
        <v>1016.0600000000001</v>
      </c>
    </row>
    <row r="29" spans="2:4" ht="15" customHeight="1" thickBot="1">
      <c r="B29" s="315"/>
      <c r="C29" s="62" t="s">
        <v>28</v>
      </c>
      <c r="D29" s="59">
        <v>1374.25</v>
      </c>
    </row>
    <row r="30" spans="2:4" ht="15" customHeight="1" thickBot="1">
      <c r="B30" s="315"/>
      <c r="C30" s="62" t="s">
        <v>29</v>
      </c>
      <c r="D30" s="59">
        <v>1288.9</v>
      </c>
    </row>
    <row r="31" spans="2:4" ht="15" customHeight="1" thickBot="1">
      <c r="B31" s="315"/>
      <c r="C31" s="62" t="s">
        <v>30</v>
      </c>
      <c r="D31" s="59">
        <v>1211.73</v>
      </c>
    </row>
    <row r="32" spans="2:4" ht="15" customHeight="1" thickBot="1">
      <c r="B32" s="315"/>
      <c r="C32" s="62" t="s">
        <v>31</v>
      </c>
      <c r="D32" s="59">
        <v>1504.4299999999998</v>
      </c>
    </row>
    <row r="33" spans="2:4" ht="15" customHeight="1" thickBot="1">
      <c r="B33" s="316"/>
      <c r="C33" s="62" t="s">
        <v>32</v>
      </c>
      <c r="D33" s="59">
        <v>1435.65</v>
      </c>
    </row>
    <row r="34" spans="2:6" ht="16.5" thickBot="1">
      <c r="B34" s="57"/>
      <c r="C34" s="53"/>
      <c r="D34" s="54">
        <v>9525.79</v>
      </c>
      <c r="F34" s="46">
        <f>SUM(D27:D33)</f>
        <v>9525.79</v>
      </c>
    </row>
    <row r="36" ht="15.75" thickBot="1"/>
    <row r="37" spans="2:4" ht="30.75" thickBot="1">
      <c r="B37" s="48" t="s">
        <v>66</v>
      </c>
      <c r="C37" s="50" t="s">
        <v>60</v>
      </c>
      <c r="D37" s="51" t="s">
        <v>61</v>
      </c>
    </row>
    <row r="38" spans="2:4" ht="15" customHeight="1" thickBot="1">
      <c r="B38" s="314" t="s">
        <v>10</v>
      </c>
      <c r="C38" s="62" t="s">
        <v>26</v>
      </c>
      <c r="D38" s="59">
        <v>4427.63</v>
      </c>
    </row>
    <row r="39" spans="2:4" ht="15" customHeight="1" thickBot="1">
      <c r="B39" s="315"/>
      <c r="C39" s="62" t="s">
        <v>27</v>
      </c>
      <c r="D39" s="60">
        <v>2660.59</v>
      </c>
    </row>
    <row r="40" spans="2:4" ht="15" customHeight="1" thickBot="1">
      <c r="B40" s="315"/>
      <c r="C40" s="62" t="s">
        <v>28</v>
      </c>
      <c r="D40" s="59">
        <v>3595.15</v>
      </c>
    </row>
    <row r="41" spans="2:4" ht="15" customHeight="1" thickBot="1">
      <c r="B41" s="315"/>
      <c r="C41" s="62" t="s">
        <v>29</v>
      </c>
      <c r="D41" s="59">
        <v>3376.09</v>
      </c>
    </row>
    <row r="42" spans="2:4" ht="15" customHeight="1" thickBot="1">
      <c r="B42" s="315"/>
      <c r="C42" s="62" t="s">
        <v>30</v>
      </c>
      <c r="D42" s="59">
        <v>3171.5999999999995</v>
      </c>
    </row>
    <row r="43" spans="2:4" ht="15" customHeight="1" thickBot="1">
      <c r="B43" s="315"/>
      <c r="C43" s="62" t="s">
        <v>31</v>
      </c>
      <c r="D43" s="59">
        <v>3934.6600000000003</v>
      </c>
    </row>
    <row r="44" spans="2:10" ht="15" customHeight="1" thickBot="1">
      <c r="B44" s="316"/>
      <c r="C44" s="62" t="s">
        <v>32</v>
      </c>
      <c r="D44" s="59">
        <v>3753.81</v>
      </c>
      <c r="H44" s="4"/>
      <c r="I44" s="4"/>
      <c r="J44" s="4"/>
    </row>
    <row r="45" spans="2:10" ht="16.5" thickBot="1">
      <c r="B45" s="57"/>
      <c r="C45" s="53"/>
      <c r="D45" s="54">
        <v>24919.530000000002</v>
      </c>
      <c r="F45" s="46">
        <f>SUM(D38:D44)</f>
        <v>24919.530000000002</v>
      </c>
      <c r="H45" s="4"/>
      <c r="I45" s="206"/>
      <c r="J45" s="4"/>
    </row>
    <row r="46" spans="8:10" ht="15">
      <c r="H46" s="4"/>
      <c r="I46" s="205"/>
      <c r="J46" s="4"/>
    </row>
    <row r="47" spans="8:10" ht="15.75" thickBot="1">
      <c r="H47" s="4"/>
      <c r="I47" s="205"/>
      <c r="J47" s="4"/>
    </row>
    <row r="48" spans="2:10" ht="29.25" customHeight="1" thickBot="1">
      <c r="B48" s="48" t="s">
        <v>67</v>
      </c>
      <c r="C48" s="50" t="s">
        <v>60</v>
      </c>
      <c r="D48" s="51" t="s">
        <v>61</v>
      </c>
      <c r="H48" s="4"/>
      <c r="I48" s="205"/>
      <c r="J48" s="4"/>
    </row>
    <row r="49" spans="2:10" ht="15" customHeight="1" thickBot="1">
      <c r="B49" s="312" t="s">
        <v>11</v>
      </c>
      <c r="C49" s="62" t="s">
        <v>26</v>
      </c>
      <c r="D49" s="49">
        <v>17948.53</v>
      </c>
      <c r="H49" s="4"/>
      <c r="I49" s="205"/>
      <c r="J49" s="4"/>
    </row>
    <row r="50" spans="2:10" ht="15" customHeight="1" thickBot="1">
      <c r="B50" s="313"/>
      <c r="C50" s="62" t="s">
        <v>27</v>
      </c>
      <c r="D50" s="52">
        <v>10784.19</v>
      </c>
      <c r="H50" s="4"/>
      <c r="I50" s="205"/>
      <c r="J50" s="4"/>
    </row>
    <row r="51" spans="2:10" ht="15" customHeight="1" thickBot="1">
      <c r="B51" s="313"/>
      <c r="C51" s="62" t="s">
        <v>28</v>
      </c>
      <c r="D51" s="49">
        <v>14572.31</v>
      </c>
      <c r="H51" s="4"/>
      <c r="I51" s="207"/>
      <c r="J51" s="4"/>
    </row>
    <row r="52" spans="2:10" ht="15" customHeight="1" thickBot="1">
      <c r="B52" s="313"/>
      <c r="C52" s="62" t="s">
        <v>29</v>
      </c>
      <c r="D52" s="49">
        <v>13675.33</v>
      </c>
      <c r="H52" s="4"/>
      <c r="I52" s="4"/>
      <c r="J52" s="4"/>
    </row>
    <row r="53" spans="2:10" ht="15" customHeight="1" thickBot="1">
      <c r="B53" s="313"/>
      <c r="C53" s="62" t="s">
        <v>30</v>
      </c>
      <c r="D53" s="49">
        <v>12851.25</v>
      </c>
      <c r="H53" s="4"/>
      <c r="I53" s="4"/>
      <c r="J53" s="4"/>
    </row>
    <row r="54" spans="2:10" ht="15" customHeight="1" thickBot="1">
      <c r="B54" s="313"/>
      <c r="C54" s="62" t="s">
        <v>31</v>
      </c>
      <c r="D54" s="49">
        <v>15950.42</v>
      </c>
      <c r="H54" s="4"/>
      <c r="I54" s="4"/>
      <c r="J54" s="4"/>
    </row>
    <row r="55" spans="2:10" ht="15" customHeight="1" thickBot="1">
      <c r="B55" s="317"/>
      <c r="C55" s="62" t="s">
        <v>32</v>
      </c>
      <c r="D55" s="49">
        <v>15214.74</v>
      </c>
      <c r="H55" s="4"/>
      <c r="I55" s="4"/>
      <c r="J55" s="4"/>
    </row>
    <row r="56" spans="2:10" ht="16.5" thickBot="1">
      <c r="B56" s="57"/>
      <c r="C56" s="53"/>
      <c r="D56" s="54">
        <v>100996.77</v>
      </c>
      <c r="F56" s="46">
        <f>SUM(D49:D55)</f>
        <v>100996.77</v>
      </c>
      <c r="H56" s="4"/>
      <c r="I56" s="4"/>
      <c r="J56" s="4"/>
    </row>
    <row r="57" spans="8:10" ht="15">
      <c r="H57" s="4"/>
      <c r="I57" s="4"/>
      <c r="J57" s="4"/>
    </row>
    <row r="58" spans="8:10" ht="15">
      <c r="H58" s="4"/>
      <c r="I58" s="206"/>
      <c r="J58" s="4"/>
    </row>
    <row r="59" spans="8:10" ht="15.75" thickBot="1">
      <c r="H59" s="4"/>
      <c r="I59" s="4"/>
      <c r="J59" s="4"/>
    </row>
    <row r="60" spans="2:10" ht="30.75" thickBot="1">
      <c r="B60" s="48" t="s">
        <v>68</v>
      </c>
      <c r="C60" s="50" t="s">
        <v>60</v>
      </c>
      <c r="D60" s="51" t="s">
        <v>61</v>
      </c>
      <c r="H60" s="4"/>
      <c r="I60" s="4"/>
      <c r="J60" s="4"/>
    </row>
    <row r="61" spans="2:10" ht="15" customHeight="1" thickBot="1">
      <c r="B61" s="312" t="s">
        <v>12</v>
      </c>
      <c r="C61" s="62" t="s">
        <v>26</v>
      </c>
      <c r="D61" s="49">
        <v>4819.52</v>
      </c>
      <c r="F61" s="76"/>
      <c r="G61" s="76"/>
      <c r="H61" s="205"/>
      <c r="I61" s="4"/>
      <c r="J61" s="4"/>
    </row>
    <row r="62" spans="2:10" ht="15" customHeight="1" thickBot="1">
      <c r="B62" s="313"/>
      <c r="C62" s="62" t="s">
        <v>27</v>
      </c>
      <c r="D62" s="52">
        <v>2895.24</v>
      </c>
      <c r="F62" s="76"/>
      <c r="G62" s="76"/>
      <c r="H62" s="205"/>
      <c r="I62" s="4"/>
      <c r="J62" s="4"/>
    </row>
    <row r="63" spans="2:10" ht="15" customHeight="1" thickBot="1">
      <c r="B63" s="313"/>
      <c r="C63" s="62" t="s">
        <v>28</v>
      </c>
      <c r="D63" s="49">
        <v>3912.78</v>
      </c>
      <c r="F63" s="76"/>
      <c r="G63" s="76"/>
      <c r="H63" s="205"/>
      <c r="I63" s="4"/>
      <c r="J63" s="4"/>
    </row>
    <row r="64" spans="2:10" ht="15" customHeight="1" thickBot="1">
      <c r="B64" s="313"/>
      <c r="C64" s="62" t="s">
        <v>29</v>
      </c>
      <c r="D64" s="49">
        <v>3672.98</v>
      </c>
      <c r="F64" s="76"/>
      <c r="G64" s="76"/>
      <c r="H64" s="205"/>
      <c r="I64" s="206"/>
      <c r="J64" s="4"/>
    </row>
    <row r="65" spans="2:10" ht="15" customHeight="1" thickBot="1">
      <c r="B65" s="313"/>
      <c r="C65" s="62" t="s">
        <v>30</v>
      </c>
      <c r="D65" s="49">
        <v>3449.27</v>
      </c>
      <c r="F65" s="76"/>
      <c r="G65" s="76"/>
      <c r="H65" s="205"/>
      <c r="I65" s="4"/>
      <c r="J65" s="4"/>
    </row>
    <row r="66" spans="2:10" ht="15" customHeight="1" thickBot="1">
      <c r="B66" s="313"/>
      <c r="C66" s="62" t="s">
        <v>31</v>
      </c>
      <c r="D66" s="49">
        <v>4282.65</v>
      </c>
      <c r="H66" s="4"/>
      <c r="I66" s="4"/>
      <c r="J66" s="4"/>
    </row>
    <row r="67" spans="2:10" ht="15" customHeight="1" thickBot="1">
      <c r="B67" s="317"/>
      <c r="C67" s="62" t="s">
        <v>32</v>
      </c>
      <c r="D67" s="49">
        <v>4083.66</v>
      </c>
      <c r="H67" s="4"/>
      <c r="I67" s="4"/>
      <c r="J67" s="4"/>
    </row>
    <row r="68" spans="2:10" ht="16.5" thickBot="1">
      <c r="B68" s="57"/>
      <c r="C68" s="53"/>
      <c r="D68" s="54">
        <v>27116.1</v>
      </c>
      <c r="F68" s="46">
        <f>SUM(D61:D67)</f>
        <v>27116.100000000002</v>
      </c>
      <c r="H68" s="4"/>
      <c r="I68" s="4"/>
      <c r="J68" s="4"/>
    </row>
    <row r="69" spans="8:10" ht="15">
      <c r="H69" s="4"/>
      <c r="I69" s="4"/>
      <c r="J69" s="4"/>
    </row>
    <row r="70" spans="8:10" ht="15">
      <c r="H70" s="4"/>
      <c r="I70" s="206"/>
      <c r="J70" s="4"/>
    </row>
    <row r="71" spans="8:10" ht="15.75" thickBot="1">
      <c r="H71" s="4"/>
      <c r="I71" s="4"/>
      <c r="J71" s="4"/>
    </row>
    <row r="72" spans="2:10" ht="30.75" thickBot="1">
      <c r="B72" s="48" t="s">
        <v>69</v>
      </c>
      <c r="C72" s="50" t="s">
        <v>60</v>
      </c>
      <c r="D72" s="51" t="s">
        <v>61</v>
      </c>
      <c r="H72" s="4"/>
      <c r="I72" s="4"/>
      <c r="J72" s="4"/>
    </row>
    <row r="73" spans="2:10" ht="15" customHeight="1" thickBot="1">
      <c r="B73" s="314" t="s">
        <v>78</v>
      </c>
      <c r="C73" s="62" t="s">
        <v>26</v>
      </c>
      <c r="D73" s="49">
        <v>6512</v>
      </c>
      <c r="H73" s="4"/>
      <c r="I73" s="4"/>
      <c r="J73" s="4"/>
    </row>
    <row r="74" spans="2:10" ht="15" customHeight="1" thickBot="1">
      <c r="B74" s="315"/>
      <c r="C74" s="62" t="s">
        <v>27</v>
      </c>
      <c r="D74" s="52">
        <v>3912.5599999999995</v>
      </c>
      <c r="H74" s="4"/>
      <c r="I74" s="4"/>
      <c r="J74" s="4"/>
    </row>
    <row r="75" spans="2:10" ht="15" customHeight="1" thickBot="1">
      <c r="B75" s="315"/>
      <c r="C75" s="62" t="s">
        <v>28</v>
      </c>
      <c r="D75" s="49">
        <v>5287.22</v>
      </c>
      <c r="H75" s="4"/>
      <c r="I75" s="4"/>
      <c r="J75" s="4"/>
    </row>
    <row r="76" spans="2:10" ht="15" customHeight="1" thickBot="1">
      <c r="B76" s="315"/>
      <c r="C76" s="62" t="s">
        <v>29</v>
      </c>
      <c r="D76" s="49">
        <v>4961.880000000001</v>
      </c>
      <c r="H76" s="4"/>
      <c r="I76" s="206"/>
      <c r="J76" s="4"/>
    </row>
    <row r="77" spans="2:10" ht="15" customHeight="1" thickBot="1">
      <c r="B77" s="315"/>
      <c r="C77" s="62" t="s">
        <v>30</v>
      </c>
      <c r="D77" s="49">
        <v>4662.26</v>
      </c>
      <c r="H77" s="4"/>
      <c r="I77" s="4"/>
      <c r="J77" s="4"/>
    </row>
    <row r="78" spans="2:10" ht="15" customHeight="1" thickBot="1">
      <c r="B78" s="315"/>
      <c r="C78" s="62" t="s">
        <v>31</v>
      </c>
      <c r="D78" s="49">
        <v>5787.23</v>
      </c>
      <c r="H78" s="4"/>
      <c r="I78" s="4"/>
      <c r="J78" s="4"/>
    </row>
    <row r="79" spans="2:10" ht="15" customHeight="1" thickBot="1">
      <c r="B79" s="316"/>
      <c r="C79" s="62" t="s">
        <v>32</v>
      </c>
      <c r="D79" s="49">
        <v>5519.33</v>
      </c>
      <c r="H79" s="4"/>
      <c r="I79" s="4"/>
      <c r="J79" s="4"/>
    </row>
    <row r="80" spans="2:10" ht="16.5" thickBot="1">
      <c r="B80" s="57"/>
      <c r="C80" s="53"/>
      <c r="D80" s="54">
        <v>36642.479999999996</v>
      </c>
      <c r="F80" s="46">
        <f>SUM(D73:D79)</f>
        <v>36642.479999999996</v>
      </c>
      <c r="H80" s="4"/>
      <c r="I80" s="4"/>
      <c r="J80" s="4"/>
    </row>
    <row r="81" spans="8:10" ht="15">
      <c r="H81" s="4"/>
      <c r="I81" s="4"/>
      <c r="J81" s="4"/>
    </row>
    <row r="82" spans="8:10" ht="15.75" thickBot="1">
      <c r="H82" s="4"/>
      <c r="I82" s="206"/>
      <c r="J82" s="4"/>
    </row>
    <row r="83" spans="2:10" ht="30.75" thickBot="1">
      <c r="B83" s="48" t="s">
        <v>70</v>
      </c>
      <c r="C83" s="50" t="s">
        <v>60</v>
      </c>
      <c r="D83" s="51" t="s">
        <v>61</v>
      </c>
      <c r="H83" s="4"/>
      <c r="I83" s="208"/>
      <c r="J83" s="4"/>
    </row>
    <row r="84" spans="2:10" ht="15" customHeight="1" thickBot="1">
      <c r="B84" s="314" t="s">
        <v>71</v>
      </c>
      <c r="C84" s="62" t="s">
        <v>26</v>
      </c>
      <c r="D84" s="49">
        <v>1902.19</v>
      </c>
      <c r="H84" s="4"/>
      <c r="I84" s="4"/>
      <c r="J84" s="4"/>
    </row>
    <row r="85" spans="2:10" ht="15" customHeight="1" thickBot="1">
      <c r="B85" s="315"/>
      <c r="C85" s="62" t="s">
        <v>27</v>
      </c>
      <c r="D85" s="52">
        <v>1142.36</v>
      </c>
      <c r="F85" s="76"/>
      <c r="G85" s="76"/>
      <c r="H85" s="205"/>
      <c r="I85" s="206"/>
      <c r="J85" s="4"/>
    </row>
    <row r="86" spans="2:10" ht="15" customHeight="1" thickBot="1">
      <c r="B86" s="315"/>
      <c r="C86" s="62" t="s">
        <v>28</v>
      </c>
      <c r="D86" s="49">
        <v>1544.09</v>
      </c>
      <c r="F86" s="76"/>
      <c r="G86" s="76"/>
      <c r="H86" s="205"/>
      <c r="I86" s="4"/>
      <c r="J86" s="4"/>
    </row>
    <row r="87" spans="2:10" ht="15" customHeight="1" thickBot="1">
      <c r="B87" s="315"/>
      <c r="C87" s="62" t="s">
        <v>29</v>
      </c>
      <c r="D87" s="49">
        <v>1448.34</v>
      </c>
      <c r="F87" s="76"/>
      <c r="G87" s="76"/>
      <c r="H87" s="76"/>
      <c r="I87" s="4"/>
      <c r="J87" s="4"/>
    </row>
    <row r="88" spans="2:10" ht="15" customHeight="1" thickBot="1">
      <c r="B88" s="315"/>
      <c r="C88" s="62" t="s">
        <v>30</v>
      </c>
      <c r="D88" s="49">
        <v>1360.81</v>
      </c>
      <c r="F88" s="76"/>
      <c r="G88" s="76"/>
      <c r="H88" s="76"/>
      <c r="I88" s="4"/>
      <c r="J88" s="4"/>
    </row>
    <row r="89" spans="2:10" ht="15" customHeight="1" thickBot="1">
      <c r="B89" s="315"/>
      <c r="C89" s="62" t="s">
        <v>31</v>
      </c>
      <c r="D89" s="49">
        <v>1690.99</v>
      </c>
      <c r="I89" s="4"/>
      <c r="J89" s="4"/>
    </row>
    <row r="90" spans="2:10" ht="15" customHeight="1" thickBot="1">
      <c r="B90" s="316"/>
      <c r="C90" s="62" t="s">
        <v>32</v>
      </c>
      <c r="D90" s="49">
        <v>1611.21</v>
      </c>
      <c r="I90" s="4"/>
      <c r="J90" s="4"/>
    </row>
    <row r="91" spans="2:10" ht="16.5" thickBot="1">
      <c r="B91" s="57"/>
      <c r="C91" s="53"/>
      <c r="D91" s="54">
        <v>10699.99</v>
      </c>
      <c r="F91" s="46">
        <f>SUM(D84:D90)</f>
        <v>10699.990000000002</v>
      </c>
      <c r="I91" s="206"/>
      <c r="J91" s="4"/>
    </row>
    <row r="92" spans="9:10" ht="15">
      <c r="I92" s="4"/>
      <c r="J92" s="4"/>
    </row>
    <row r="93" spans="9:10" ht="15">
      <c r="I93" s="4"/>
      <c r="J93" s="4"/>
    </row>
    <row r="94" spans="9:10" ht="15">
      <c r="I94" s="4"/>
      <c r="J94" s="4"/>
    </row>
    <row r="95" spans="9:10" ht="15.75" thickBot="1">
      <c r="I95" s="4"/>
      <c r="J95" s="4"/>
    </row>
    <row r="96" spans="2:10" ht="30.75" thickBot="1">
      <c r="B96" s="48" t="s">
        <v>72</v>
      </c>
      <c r="C96" s="50" t="s">
        <v>60</v>
      </c>
      <c r="D96" s="51" t="s">
        <v>61</v>
      </c>
      <c r="I96" s="4"/>
      <c r="J96" s="4"/>
    </row>
    <row r="97" spans="2:10" ht="15" customHeight="1" thickBot="1">
      <c r="B97" s="312" t="s">
        <v>13</v>
      </c>
      <c r="C97" s="62" t="s">
        <v>26</v>
      </c>
      <c r="D97" s="49">
        <v>3957.7300000000005</v>
      </c>
      <c r="I97" s="206"/>
      <c r="J97" s="4"/>
    </row>
    <row r="98" spans="2:10" ht="15" customHeight="1" thickBot="1">
      <c r="B98" s="313"/>
      <c r="C98" s="62" t="s">
        <v>27</v>
      </c>
      <c r="D98" s="52">
        <v>2378.85</v>
      </c>
      <c r="I98" s="4"/>
      <c r="J98" s="4"/>
    </row>
    <row r="99" spans="2:10" ht="15" customHeight="1" thickBot="1">
      <c r="B99" s="313"/>
      <c r="C99" s="62" t="s">
        <v>28</v>
      </c>
      <c r="D99" s="49">
        <v>3215.53</v>
      </c>
      <c r="I99" s="4"/>
      <c r="J99" s="4"/>
    </row>
    <row r="100" spans="2:10" ht="15" customHeight="1" thickBot="1">
      <c r="B100" s="313"/>
      <c r="C100" s="62" t="s">
        <v>29</v>
      </c>
      <c r="D100" s="49">
        <v>3015.69</v>
      </c>
      <c r="I100" s="4"/>
      <c r="J100" s="4"/>
    </row>
    <row r="101" spans="2:10" ht="15" customHeight="1" thickBot="1">
      <c r="B101" s="313"/>
      <c r="C101" s="62" t="s">
        <v>30</v>
      </c>
      <c r="D101" s="49">
        <v>2835.4600000000005</v>
      </c>
      <c r="I101" s="4"/>
      <c r="J101" s="4"/>
    </row>
    <row r="102" spans="2:10" ht="15" customHeight="1" thickBot="1">
      <c r="B102" s="313"/>
      <c r="C102" s="62" t="s">
        <v>31</v>
      </c>
      <c r="D102" s="49">
        <v>3519.8199999999997</v>
      </c>
      <c r="I102" s="4"/>
      <c r="J102" s="4"/>
    </row>
    <row r="103" spans="2:10" ht="15" customHeight="1" thickBot="1">
      <c r="B103" s="317"/>
      <c r="C103" s="62" t="s">
        <v>32</v>
      </c>
      <c r="D103" s="49">
        <v>3356.7200000000003</v>
      </c>
      <c r="I103" s="206"/>
      <c r="J103" s="4"/>
    </row>
    <row r="104" spans="2:10" ht="16.5" thickBot="1">
      <c r="B104" s="57"/>
      <c r="C104" s="53"/>
      <c r="D104" s="54">
        <v>22279.800000000003</v>
      </c>
      <c r="F104" s="46">
        <f>SUM(D97:D103)</f>
        <v>22279.800000000003</v>
      </c>
      <c r="I104" s="208"/>
      <c r="J104" s="4"/>
    </row>
    <row r="105" spans="9:10" ht="15">
      <c r="I105" s="4"/>
      <c r="J105" s="4"/>
    </row>
    <row r="106" ht="15.75" thickBot="1"/>
    <row r="107" spans="2:4" ht="30.75" thickBot="1">
      <c r="B107" s="48" t="s">
        <v>73</v>
      </c>
      <c r="C107" s="50" t="s">
        <v>60</v>
      </c>
      <c r="D107" s="51" t="s">
        <v>61</v>
      </c>
    </row>
    <row r="108" spans="2:4" ht="15" customHeight="1" thickBot="1">
      <c r="B108" s="312" t="s">
        <v>4</v>
      </c>
      <c r="C108" s="62" t="s">
        <v>26</v>
      </c>
      <c r="D108" s="49">
        <v>7294.360000000001</v>
      </c>
    </row>
    <row r="109" spans="2:4" ht="15" customHeight="1" thickBot="1">
      <c r="B109" s="313"/>
      <c r="C109" s="62" t="s">
        <v>27</v>
      </c>
      <c r="D109" s="52">
        <v>4382.15</v>
      </c>
    </row>
    <row r="110" spans="2:4" ht="15" customHeight="1" thickBot="1">
      <c r="B110" s="313"/>
      <c r="C110" s="62" t="s">
        <v>28</v>
      </c>
      <c r="D110" s="49">
        <v>5920.52</v>
      </c>
    </row>
    <row r="111" spans="2:4" ht="15" customHeight="1" thickBot="1">
      <c r="B111" s="313"/>
      <c r="C111" s="62" t="s">
        <v>29</v>
      </c>
      <c r="D111" s="49">
        <v>5556.589999999999</v>
      </c>
    </row>
    <row r="112" spans="2:4" ht="15" customHeight="1" thickBot="1">
      <c r="B112" s="313"/>
      <c r="C112" s="62" t="s">
        <v>30</v>
      </c>
      <c r="D112" s="49">
        <v>5221.69</v>
      </c>
    </row>
    <row r="113" spans="2:4" ht="15" customHeight="1" thickBot="1">
      <c r="B113" s="313"/>
      <c r="C113" s="62" t="s">
        <v>31</v>
      </c>
      <c r="D113" s="49">
        <v>6481.960000000001</v>
      </c>
    </row>
    <row r="114" spans="2:4" ht="15" customHeight="1" thickBot="1">
      <c r="B114" s="317"/>
      <c r="C114" s="62" t="s">
        <v>32</v>
      </c>
      <c r="D114" s="49">
        <v>6183.32</v>
      </c>
    </row>
    <row r="115" spans="2:6" ht="16.5" thickBot="1">
      <c r="B115" s="57"/>
      <c r="C115" s="53"/>
      <c r="D115" s="54">
        <v>41040.59</v>
      </c>
      <c r="F115" s="46">
        <f>SUM(D108:D114)</f>
        <v>41040.59</v>
      </c>
    </row>
    <row r="117" ht="15.75" thickBot="1"/>
    <row r="118" spans="2:4" ht="30.75" thickBot="1">
      <c r="B118" s="48" t="s">
        <v>74</v>
      </c>
      <c r="C118" s="50" t="s">
        <v>60</v>
      </c>
      <c r="D118" s="51" t="s">
        <v>61</v>
      </c>
    </row>
    <row r="119" spans="2:4" ht="15" customHeight="1" thickBot="1">
      <c r="B119" s="314" t="s">
        <v>5</v>
      </c>
      <c r="C119" s="62" t="s">
        <v>26</v>
      </c>
      <c r="D119" s="49">
        <v>1249.98</v>
      </c>
    </row>
    <row r="120" spans="2:4" ht="15" customHeight="1" thickBot="1">
      <c r="B120" s="315"/>
      <c r="C120" s="62" t="s">
        <v>27</v>
      </c>
      <c r="D120" s="52">
        <v>749.98</v>
      </c>
    </row>
    <row r="121" spans="2:4" ht="15" customHeight="1" thickBot="1">
      <c r="B121" s="315"/>
      <c r="C121" s="62" t="s">
        <v>28</v>
      </c>
      <c r="D121" s="49">
        <v>1016.3100000000001</v>
      </c>
    </row>
    <row r="122" spans="2:4" ht="15" customHeight="1" thickBot="1">
      <c r="B122" s="315"/>
      <c r="C122" s="62" t="s">
        <v>29</v>
      </c>
      <c r="D122" s="49">
        <v>954.2</v>
      </c>
    </row>
    <row r="123" spans="2:4" ht="15" customHeight="1" thickBot="1">
      <c r="B123" s="315"/>
      <c r="C123" s="62" t="s">
        <v>30</v>
      </c>
      <c r="D123" s="49">
        <v>895.78</v>
      </c>
    </row>
    <row r="124" spans="2:4" ht="15" customHeight="1" thickBot="1">
      <c r="B124" s="315"/>
      <c r="C124" s="62" t="s">
        <v>31</v>
      </c>
      <c r="D124" s="49">
        <v>1112.21</v>
      </c>
    </row>
    <row r="125" spans="2:4" ht="15" customHeight="1" thickBot="1">
      <c r="B125" s="316"/>
      <c r="C125" s="62" t="s">
        <v>32</v>
      </c>
      <c r="D125" s="49">
        <v>1061.26</v>
      </c>
    </row>
    <row r="126" spans="2:6" ht="16.5" thickBot="1">
      <c r="B126" s="57"/>
      <c r="C126" s="53"/>
      <c r="D126" s="54">
        <v>7039.72</v>
      </c>
      <c r="F126" s="46">
        <f>SUM(D119:D125)</f>
        <v>7039.72</v>
      </c>
    </row>
    <row r="129" ht="15.75" thickBot="1"/>
    <row r="130" spans="2:9" ht="30.75" thickBot="1">
      <c r="B130" s="48" t="s">
        <v>75</v>
      </c>
      <c r="C130" s="50" t="s">
        <v>60</v>
      </c>
      <c r="D130" s="51" t="s">
        <v>61</v>
      </c>
      <c r="F130" s="76"/>
      <c r="G130" s="76"/>
      <c r="H130" s="76"/>
      <c r="I130" s="76"/>
    </row>
    <row r="131" spans="2:9" ht="15" customHeight="1" thickBot="1">
      <c r="B131" s="312" t="s">
        <v>76</v>
      </c>
      <c r="C131" s="62" t="s">
        <v>26</v>
      </c>
      <c r="D131" s="49">
        <v>12503.31</v>
      </c>
      <c r="F131" s="76"/>
      <c r="G131" s="76"/>
      <c r="H131" s="76"/>
      <c r="I131" s="76"/>
    </row>
    <row r="132" spans="2:9" ht="15" customHeight="1" thickBot="1">
      <c r="B132" s="313"/>
      <c r="C132" s="62" t="s">
        <v>27</v>
      </c>
      <c r="D132" s="52">
        <v>7513.26</v>
      </c>
      <c r="F132" s="76"/>
      <c r="G132" s="76"/>
      <c r="H132" s="76"/>
      <c r="I132" s="76"/>
    </row>
    <row r="133" spans="2:9" ht="15" customHeight="1" thickBot="1">
      <c r="B133" s="313"/>
      <c r="C133" s="62" t="s">
        <v>28</v>
      </c>
      <c r="D133" s="49">
        <v>10152.35</v>
      </c>
      <c r="F133" s="76"/>
      <c r="G133" s="76"/>
      <c r="H133" s="76"/>
      <c r="I133" s="76"/>
    </row>
    <row r="134" spans="2:9" ht="15" customHeight="1" thickBot="1">
      <c r="B134" s="313"/>
      <c r="C134" s="62" t="s">
        <v>29</v>
      </c>
      <c r="D134" s="49">
        <v>9526.46</v>
      </c>
      <c r="F134" s="76"/>
      <c r="G134" s="76"/>
      <c r="H134" s="76"/>
      <c r="I134" s="76"/>
    </row>
    <row r="135" spans="2:9" ht="15" customHeight="1" thickBot="1">
      <c r="B135" s="313"/>
      <c r="C135" s="62" t="s">
        <v>30</v>
      </c>
      <c r="D135" s="49">
        <v>8952.93</v>
      </c>
      <c r="F135" s="76"/>
      <c r="G135" s="76"/>
      <c r="H135" s="76"/>
      <c r="I135" s="76"/>
    </row>
    <row r="136" spans="2:9" ht="15" customHeight="1" thickBot="1">
      <c r="B136" s="313"/>
      <c r="C136" s="62" t="s">
        <v>31</v>
      </c>
      <c r="D136" s="49">
        <v>11112.73</v>
      </c>
      <c r="F136" s="76"/>
      <c r="G136" s="76"/>
      <c r="H136" s="76"/>
      <c r="I136" s="76"/>
    </row>
    <row r="137" spans="2:9" ht="15" customHeight="1" thickBot="1">
      <c r="B137" s="317"/>
      <c r="C137" s="62" t="s">
        <v>32</v>
      </c>
      <c r="D137" s="49">
        <v>10599.01</v>
      </c>
      <c r="F137" s="76"/>
      <c r="G137" s="76"/>
      <c r="H137" s="76"/>
      <c r="I137" s="76"/>
    </row>
    <row r="138" spans="2:9" ht="16.5" thickBot="1">
      <c r="B138" s="57"/>
      <c r="C138" s="53"/>
      <c r="D138" s="54">
        <v>70360.05</v>
      </c>
      <c r="F138" s="204"/>
      <c r="G138" s="76"/>
      <c r="H138" s="76"/>
      <c r="I138" s="76"/>
    </row>
    <row r="141" ht="15.75" thickBot="1"/>
    <row r="142" spans="2:11" ht="30.75" thickBot="1">
      <c r="B142" s="48" t="s">
        <v>77</v>
      </c>
      <c r="C142" s="50" t="s">
        <v>60</v>
      </c>
      <c r="D142" s="51" t="s">
        <v>61</v>
      </c>
      <c r="F142" s="4"/>
      <c r="G142" s="4"/>
      <c r="H142" s="4"/>
      <c r="I142" s="4"/>
      <c r="J142" s="4"/>
      <c r="K142" s="4"/>
    </row>
    <row r="143" spans="2:11" ht="15" customHeight="1" thickBot="1">
      <c r="B143" s="312" t="s">
        <v>7</v>
      </c>
      <c r="C143" s="62" t="s">
        <v>26</v>
      </c>
      <c r="D143" s="49">
        <v>4116.72</v>
      </c>
      <c r="F143" s="205"/>
      <c r="G143" s="205"/>
      <c r="H143" s="205"/>
      <c r="I143" s="205"/>
      <c r="J143" s="206"/>
      <c r="K143" s="4"/>
    </row>
    <row r="144" spans="2:11" ht="15" customHeight="1" thickBot="1">
      <c r="B144" s="313"/>
      <c r="C144" s="62" t="s">
        <v>27</v>
      </c>
      <c r="D144" s="52">
        <v>2473.81</v>
      </c>
      <c r="F144" s="205"/>
      <c r="G144" s="205"/>
      <c r="H144" s="205"/>
      <c r="I144" s="205"/>
      <c r="J144" s="205"/>
      <c r="K144" s="4"/>
    </row>
    <row r="145" spans="2:11" ht="15" customHeight="1" thickBot="1">
      <c r="B145" s="313"/>
      <c r="C145" s="62" t="s">
        <v>28</v>
      </c>
      <c r="D145" s="49">
        <v>3341.66</v>
      </c>
      <c r="F145" s="205"/>
      <c r="G145" s="205"/>
      <c r="H145" s="205"/>
      <c r="I145" s="205"/>
      <c r="J145" s="205"/>
      <c r="K145" s="4"/>
    </row>
    <row r="146" spans="2:11" ht="15" customHeight="1" thickBot="1">
      <c r="B146" s="313"/>
      <c r="C146" s="62" t="s">
        <v>29</v>
      </c>
      <c r="D146" s="49">
        <v>3134.7</v>
      </c>
      <c r="F146" s="205"/>
      <c r="G146" s="205"/>
      <c r="H146" s="205"/>
      <c r="I146" s="205"/>
      <c r="J146" s="205"/>
      <c r="K146" s="4"/>
    </row>
    <row r="147" spans="2:11" ht="15" customHeight="1" thickBot="1">
      <c r="B147" s="313"/>
      <c r="C147" s="62" t="s">
        <v>30</v>
      </c>
      <c r="D147" s="49">
        <v>2945.88</v>
      </c>
      <c r="F147" s="205"/>
      <c r="G147" s="205"/>
      <c r="H147" s="205"/>
      <c r="I147" s="205"/>
      <c r="J147" s="205"/>
      <c r="K147" s="4"/>
    </row>
    <row r="148" spans="2:11" ht="15" customHeight="1" thickBot="1">
      <c r="B148" s="313"/>
      <c r="C148" s="62" t="s">
        <v>31</v>
      </c>
      <c r="D148" s="49">
        <v>3658.24</v>
      </c>
      <c r="F148" s="205"/>
      <c r="G148" s="205"/>
      <c r="H148" s="205"/>
      <c r="I148" s="205"/>
      <c r="J148" s="205"/>
      <c r="K148" s="4"/>
    </row>
    <row r="149" spans="2:11" ht="15" customHeight="1" thickBot="1">
      <c r="B149" s="317"/>
      <c r="C149" s="62" t="s">
        <v>32</v>
      </c>
      <c r="D149" s="49">
        <v>3488.67</v>
      </c>
      <c r="F149" s="205"/>
      <c r="G149" s="205"/>
      <c r="H149" s="205"/>
      <c r="I149" s="205"/>
      <c r="J149" s="207"/>
      <c r="K149" s="4"/>
    </row>
    <row r="150" spans="2:11" ht="16.5" thickBot="1">
      <c r="B150" s="57"/>
      <c r="C150" s="53"/>
      <c r="D150" s="54">
        <v>23159.68</v>
      </c>
      <c r="F150" s="207"/>
      <c r="G150" s="205"/>
      <c r="H150" s="205"/>
      <c r="I150" s="205"/>
      <c r="J150" s="4"/>
      <c r="K150" s="4"/>
    </row>
    <row r="151" spans="6:11" ht="15">
      <c r="F151" s="205"/>
      <c r="G151" s="205"/>
      <c r="H151" s="205"/>
      <c r="I151" s="205"/>
      <c r="J151" s="4"/>
      <c r="K151" s="4"/>
    </row>
    <row r="152" spans="6:11" ht="15.75" thickBot="1">
      <c r="F152" s="205"/>
      <c r="G152" s="205"/>
      <c r="H152" s="205"/>
      <c r="I152" s="205"/>
      <c r="J152" s="4"/>
      <c r="K152" s="4"/>
    </row>
    <row r="153" spans="4:11" ht="15.75" thickBot="1">
      <c r="D153" s="55">
        <f>D13+D23+D34+D45+D56+D68+D80+D91+D104+D115+D126+D138+D150</f>
        <v>553343.43</v>
      </c>
      <c r="F153" s="205"/>
      <c r="G153" s="205"/>
      <c r="H153" s="205"/>
      <c r="I153" s="205"/>
      <c r="J153" s="4"/>
      <c r="K153" s="4"/>
    </row>
    <row r="154" spans="6:11" ht="15">
      <c r="F154" s="205"/>
      <c r="G154" s="205"/>
      <c r="H154" s="205"/>
      <c r="I154" s="205"/>
      <c r="J154" s="4"/>
      <c r="K154" s="4"/>
    </row>
    <row r="155" spans="6:11" ht="15">
      <c r="F155" s="4"/>
      <c r="G155" s="4"/>
      <c r="H155" s="4"/>
      <c r="I155" s="4"/>
      <c r="J155" s="4"/>
      <c r="K155" s="4"/>
    </row>
    <row r="156" spans="6:11" ht="15">
      <c r="F156" s="4"/>
      <c r="G156" s="4"/>
      <c r="H156" s="4"/>
      <c r="I156" s="4"/>
      <c r="J156" s="206"/>
      <c r="K156" s="4"/>
    </row>
    <row r="157" spans="6:11" ht="15">
      <c r="F157" s="4"/>
      <c r="G157" s="4"/>
      <c r="H157" s="4"/>
      <c r="I157" s="4"/>
      <c r="J157" s="4"/>
      <c r="K157" s="4"/>
    </row>
    <row r="158" spans="6:11" ht="15">
      <c r="F158" s="4"/>
      <c r="G158" s="4"/>
      <c r="H158" s="4"/>
      <c r="I158" s="4"/>
      <c r="J158" s="4"/>
      <c r="K158" s="4"/>
    </row>
    <row r="159" spans="6:11" ht="15">
      <c r="F159" s="4"/>
      <c r="G159" s="4"/>
      <c r="H159" s="4"/>
      <c r="I159" s="4"/>
      <c r="J159" s="4"/>
      <c r="K159" s="4"/>
    </row>
    <row r="160" spans="6:11" ht="15">
      <c r="F160" s="4"/>
      <c r="G160" s="4"/>
      <c r="H160" s="4"/>
      <c r="I160" s="4"/>
      <c r="J160" s="4"/>
      <c r="K160" s="4"/>
    </row>
    <row r="161" spans="6:11" ht="15">
      <c r="F161" s="4"/>
      <c r="G161" s="4"/>
      <c r="H161" s="4"/>
      <c r="I161" s="4"/>
      <c r="J161" s="4"/>
      <c r="K161" s="4"/>
    </row>
    <row r="162" spans="6:11" ht="15">
      <c r="F162" s="4"/>
      <c r="G162" s="4"/>
      <c r="H162" s="4"/>
      <c r="I162" s="4"/>
      <c r="J162" s="206"/>
      <c r="K162" s="4"/>
    </row>
    <row r="163" spans="6:11" ht="15">
      <c r="F163" s="4"/>
      <c r="G163" s="4"/>
      <c r="H163" s="4"/>
      <c r="I163" s="4"/>
      <c r="J163" s="4"/>
      <c r="K163" s="4"/>
    </row>
    <row r="164" spans="6:11" ht="15">
      <c r="F164" s="4"/>
      <c r="G164" s="4"/>
      <c r="H164" s="4"/>
      <c r="I164" s="4"/>
      <c r="J164" s="4"/>
      <c r="K164" s="4"/>
    </row>
    <row r="165" spans="6:11" ht="15">
      <c r="F165" s="4"/>
      <c r="G165" s="4"/>
      <c r="H165" s="4"/>
      <c r="I165" s="4"/>
      <c r="J165" s="4"/>
      <c r="K165" s="4"/>
    </row>
    <row r="166" spans="6:11" ht="15">
      <c r="F166" s="4"/>
      <c r="G166" s="4"/>
      <c r="H166" s="4"/>
      <c r="I166" s="4"/>
      <c r="J166" s="4"/>
      <c r="K166" s="4"/>
    </row>
    <row r="167" spans="6:11" ht="15">
      <c r="F167" s="4"/>
      <c r="G167" s="4"/>
      <c r="H167" s="4"/>
      <c r="I167" s="4"/>
      <c r="J167" s="4"/>
      <c r="K167" s="4"/>
    </row>
    <row r="168" spans="6:11" ht="15">
      <c r="F168" s="4"/>
      <c r="G168" s="4"/>
      <c r="H168" s="4"/>
      <c r="I168" s="4"/>
      <c r="J168" s="206"/>
      <c r="K168" s="4"/>
    </row>
    <row r="169" spans="6:11" ht="15">
      <c r="F169" s="4"/>
      <c r="G169" s="4"/>
      <c r="H169" s="4"/>
      <c r="I169" s="4"/>
      <c r="J169" s="4"/>
      <c r="K169" s="4"/>
    </row>
    <row r="170" spans="6:11" ht="15">
      <c r="F170" s="4"/>
      <c r="G170" s="4"/>
      <c r="H170" s="4"/>
      <c r="I170" s="4"/>
      <c r="J170" s="4"/>
      <c r="K170" s="4"/>
    </row>
    <row r="171" spans="6:11" ht="15">
      <c r="F171" s="4"/>
      <c r="G171" s="4"/>
      <c r="H171" s="4"/>
      <c r="I171" s="4"/>
      <c r="J171" s="4"/>
      <c r="K171" s="4"/>
    </row>
    <row r="172" spans="6:11" ht="15">
      <c r="F172" s="4"/>
      <c r="G172" s="4"/>
      <c r="H172" s="4"/>
      <c r="I172" s="4"/>
      <c r="J172" s="4"/>
      <c r="K172" s="4"/>
    </row>
    <row r="173" spans="6:11" ht="15">
      <c r="F173" s="4"/>
      <c r="G173" s="4"/>
      <c r="H173" s="4"/>
      <c r="I173" s="4"/>
      <c r="J173" s="4"/>
      <c r="K173" s="4"/>
    </row>
    <row r="174" spans="6:11" ht="15">
      <c r="F174" s="4"/>
      <c r="G174" s="4"/>
      <c r="H174" s="4"/>
      <c r="I174" s="4"/>
      <c r="J174" s="206"/>
      <c r="K174" s="4"/>
    </row>
    <row r="175" spans="6:11" ht="15">
      <c r="F175" s="4"/>
      <c r="G175" s="4"/>
      <c r="H175" s="4"/>
      <c r="I175" s="4"/>
      <c r="J175" s="4"/>
      <c r="K175" s="4"/>
    </row>
    <row r="176" spans="6:11" ht="15">
      <c r="F176" s="4"/>
      <c r="G176" s="4"/>
      <c r="H176" s="4"/>
      <c r="I176" s="4"/>
      <c r="J176" s="4"/>
      <c r="K176" s="4"/>
    </row>
    <row r="177" spans="6:11" ht="15">
      <c r="F177" s="4"/>
      <c r="G177" s="4"/>
      <c r="H177" s="4"/>
      <c r="I177" s="4"/>
      <c r="J177" s="4"/>
      <c r="K177" s="4"/>
    </row>
    <row r="178" spans="6:11" ht="15">
      <c r="F178" s="4"/>
      <c r="G178" s="4"/>
      <c r="H178" s="4"/>
      <c r="I178" s="4"/>
      <c r="J178" s="4"/>
      <c r="K178" s="4"/>
    </row>
    <row r="179" spans="6:11" ht="15">
      <c r="F179" s="4"/>
      <c r="G179" s="4"/>
      <c r="H179" s="4"/>
      <c r="I179" s="4"/>
      <c r="J179" s="4"/>
      <c r="K179" s="4"/>
    </row>
    <row r="180" spans="6:11" ht="15">
      <c r="F180" s="4"/>
      <c r="G180" s="4"/>
      <c r="H180" s="4"/>
      <c r="I180" s="4"/>
      <c r="J180" s="206"/>
      <c r="K180" s="4"/>
    </row>
    <row r="181" spans="6:11" ht="15.75">
      <c r="F181" s="4"/>
      <c r="G181" s="4"/>
      <c r="H181" s="4"/>
      <c r="I181" s="4"/>
      <c r="J181" s="208"/>
      <c r="K181" s="4"/>
    </row>
    <row r="182" spans="6:11" ht="15">
      <c r="F182" s="4"/>
      <c r="G182" s="4"/>
      <c r="H182" s="4"/>
      <c r="I182" s="4"/>
      <c r="J182" s="4"/>
      <c r="K182" s="4"/>
    </row>
  </sheetData>
  <sheetProtection/>
  <mergeCells count="13">
    <mergeCell ref="B61:B67"/>
    <mergeCell ref="B119:B125"/>
    <mergeCell ref="B131:B137"/>
    <mergeCell ref="B143:B149"/>
    <mergeCell ref="B73:B79"/>
    <mergeCell ref="B84:B90"/>
    <mergeCell ref="B97:B103"/>
    <mergeCell ref="B108:B114"/>
    <mergeCell ref="B6:B12"/>
    <mergeCell ref="B16:B22"/>
    <mergeCell ref="B27:B33"/>
    <mergeCell ref="B38:B44"/>
    <mergeCell ref="B49:B55"/>
  </mergeCells>
  <printOptions horizontalCentered="1" verticalCentered="1"/>
  <pageMargins left="0" right="0" top="0.54375" bottom="0.7874015748031497" header="0.31496062992125984" footer="0.31496062992125984"/>
  <pageSetup fitToHeight="1" fitToWidth="1" horizontalDpi="600" verticalDpi="600" orientation="portrait" paperSize="9" scale="26" r:id="rId2"/>
  <headerFooter>
    <oddHeader>&amp;CREGULARIZAÇÃO FUNDIÁRIA-PROGRAMA PAPEL PASSADO
MINISTÉRIO DAS CIDADE                                          PELOTAS/RS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9"/>
  <sheetViews>
    <sheetView view="pageLayout" workbookViewId="0" topLeftCell="A121">
      <selection activeCell="K171" sqref="K171"/>
    </sheetView>
  </sheetViews>
  <sheetFormatPr defaultColWidth="9.140625" defaultRowHeight="15"/>
  <cols>
    <col min="1" max="1" width="25.140625" style="0" customWidth="1"/>
    <col min="2" max="2" width="13.140625" style="2" customWidth="1"/>
    <col min="3" max="3" width="10.421875" style="0" customWidth="1"/>
    <col min="4" max="4" width="11.00390625" style="0" customWidth="1"/>
    <col min="5" max="5" width="10.57421875" style="0" customWidth="1"/>
    <col min="6" max="6" width="10.7109375" style="0" customWidth="1"/>
    <col min="7" max="7" width="10.140625" style="0" customWidth="1"/>
    <col min="8" max="8" width="10.421875" style="0" customWidth="1"/>
    <col min="9" max="9" width="9.8515625" style="0" customWidth="1"/>
    <col min="10" max="10" width="10.7109375" style="0" customWidth="1"/>
    <col min="11" max="12" width="11.28125" style="0" customWidth="1"/>
    <col min="13" max="13" width="11.421875" style="0" customWidth="1"/>
    <col min="14" max="18" width="8.8515625" style="0" customWidth="1"/>
  </cols>
  <sheetData>
    <row r="1" spans="1:15" ht="15.75" thickBot="1">
      <c r="A1" t="s">
        <v>62</v>
      </c>
      <c r="B1" s="3"/>
      <c r="K1" s="4"/>
      <c r="L1" s="4"/>
      <c r="M1" s="4"/>
      <c r="N1" s="4"/>
      <c r="O1" s="4"/>
    </row>
    <row r="2" spans="1:15" ht="15.75" thickBot="1">
      <c r="A2" s="318" t="s">
        <v>14</v>
      </c>
      <c r="B2" s="319" t="s">
        <v>15</v>
      </c>
      <c r="C2" s="216" t="s">
        <v>16</v>
      </c>
      <c r="D2" s="216" t="s">
        <v>17</v>
      </c>
      <c r="E2" s="216" t="s">
        <v>18</v>
      </c>
      <c r="F2" s="216" t="s">
        <v>19</v>
      </c>
      <c r="G2" s="216" t="s">
        <v>20</v>
      </c>
      <c r="H2" s="216" t="s">
        <v>21</v>
      </c>
      <c r="I2" s="216" t="s">
        <v>22</v>
      </c>
      <c r="J2" s="216" t="s">
        <v>23</v>
      </c>
      <c r="K2" s="216" t="s">
        <v>24</v>
      </c>
      <c r="L2" s="216" t="s">
        <v>25</v>
      </c>
      <c r="M2" s="216" t="s">
        <v>48</v>
      </c>
      <c r="N2" s="4"/>
      <c r="O2" s="4"/>
    </row>
    <row r="3" spans="1:15" ht="15.75" thickBot="1">
      <c r="A3" s="318"/>
      <c r="B3" s="319"/>
      <c r="C3" s="217"/>
      <c r="D3" s="217"/>
      <c r="E3" s="217"/>
      <c r="F3" s="217"/>
      <c r="G3" s="217"/>
      <c r="H3" s="217"/>
      <c r="I3" s="217"/>
      <c r="J3" s="218"/>
      <c r="K3" s="218"/>
      <c r="L3" s="218"/>
      <c r="M3" s="219"/>
      <c r="N3" s="4"/>
      <c r="O3" s="4"/>
    </row>
    <row r="4" spans="1:15" ht="17.25" customHeight="1" thickBot="1">
      <c r="A4" s="212" t="s">
        <v>26</v>
      </c>
      <c r="B4" s="59">
        <v>23417.79</v>
      </c>
      <c r="C4" s="5"/>
      <c r="D4" s="5"/>
      <c r="E4" s="5"/>
      <c r="F4" s="5"/>
      <c r="G4" s="5"/>
      <c r="H4" s="5"/>
      <c r="I4" s="5"/>
      <c r="J4" s="6"/>
      <c r="K4" s="6"/>
      <c r="L4" s="6"/>
      <c r="M4" s="7">
        <f>B4</f>
        <v>23417.79</v>
      </c>
      <c r="N4" s="4"/>
      <c r="O4" s="4"/>
    </row>
    <row r="5" spans="1:15" ht="15.75" customHeight="1" thickBot="1">
      <c r="A5" s="213" t="s">
        <v>27</v>
      </c>
      <c r="B5" s="60">
        <v>14068.460000000001</v>
      </c>
      <c r="C5" s="6"/>
      <c r="D5" s="6"/>
      <c r="E5" s="6">
        <f>B5</f>
        <v>14068.460000000001</v>
      </c>
      <c r="F5" s="8"/>
      <c r="G5" s="8"/>
      <c r="H5" s="8"/>
      <c r="I5" s="8"/>
      <c r="J5" s="9"/>
      <c r="K5" s="9"/>
      <c r="L5" s="9"/>
      <c r="M5" s="10"/>
      <c r="N5" s="4"/>
      <c r="O5" s="4"/>
    </row>
    <row r="6" spans="1:15" ht="12.75" customHeight="1" thickBot="1">
      <c r="A6" s="214" t="s">
        <v>28</v>
      </c>
      <c r="B6" s="59">
        <v>19014.11</v>
      </c>
      <c r="C6" s="9"/>
      <c r="D6" s="11"/>
      <c r="E6" s="11"/>
      <c r="F6" s="11"/>
      <c r="G6" s="11"/>
      <c r="H6" s="11">
        <f>B6</f>
        <v>19014.11</v>
      </c>
      <c r="I6" s="9"/>
      <c r="J6" s="9"/>
      <c r="K6" s="9"/>
      <c r="L6" s="9"/>
      <c r="M6" s="10"/>
      <c r="N6" s="4"/>
      <c r="O6" s="4"/>
    </row>
    <row r="7" spans="1:15" ht="12" customHeight="1" thickBot="1">
      <c r="A7" s="213" t="s">
        <v>29</v>
      </c>
      <c r="B7" s="59">
        <v>17845.98</v>
      </c>
      <c r="C7" s="8"/>
      <c r="D7" s="6"/>
      <c r="E7" s="11"/>
      <c r="F7" s="11"/>
      <c r="G7" s="11"/>
      <c r="H7" s="11">
        <f>B7</f>
        <v>17845.98</v>
      </c>
      <c r="I7" s="8"/>
      <c r="J7" s="8"/>
      <c r="K7" s="8"/>
      <c r="L7" s="8"/>
      <c r="M7" s="12"/>
      <c r="N7" s="4"/>
      <c r="O7" s="4"/>
    </row>
    <row r="8" spans="1:15" ht="12.75" customHeight="1" thickBot="1">
      <c r="A8" s="214" t="s">
        <v>30</v>
      </c>
      <c r="B8" s="59">
        <v>16767.719999999998</v>
      </c>
      <c r="C8" s="9"/>
      <c r="D8" s="9"/>
      <c r="E8" s="9"/>
      <c r="F8" s="13"/>
      <c r="G8" s="11"/>
      <c r="H8" s="11"/>
      <c r="I8" s="11"/>
      <c r="J8" s="11"/>
      <c r="K8" s="11">
        <f>B8</f>
        <v>16767.719999999998</v>
      </c>
      <c r="L8" s="9"/>
      <c r="M8" s="10"/>
      <c r="N8" s="4"/>
      <c r="O8" s="4"/>
    </row>
    <row r="9" spans="1:15" ht="12.75" customHeight="1" thickBot="1">
      <c r="A9" s="214" t="s">
        <v>31</v>
      </c>
      <c r="B9" s="59">
        <v>20812.03</v>
      </c>
      <c r="C9" s="9"/>
      <c r="D9" s="9"/>
      <c r="E9" s="9"/>
      <c r="F9" s="13"/>
      <c r="G9" s="9"/>
      <c r="H9" s="13"/>
      <c r="I9" s="11"/>
      <c r="J9" s="11"/>
      <c r="K9" s="11"/>
      <c r="L9" s="11">
        <f>B9</f>
        <v>20812.03</v>
      </c>
      <c r="M9" s="10"/>
      <c r="N9" s="4"/>
      <c r="O9" s="4"/>
    </row>
    <row r="10" spans="1:15" ht="14.25" customHeight="1" thickBot="1">
      <c r="A10" s="213" t="s">
        <v>32</v>
      </c>
      <c r="B10" s="59">
        <v>19851.87</v>
      </c>
      <c r="C10" s="8"/>
      <c r="D10" s="8"/>
      <c r="E10" s="8"/>
      <c r="F10" s="8"/>
      <c r="G10" s="8"/>
      <c r="H10" s="14"/>
      <c r="I10" s="8"/>
      <c r="J10" s="14"/>
      <c r="K10" s="6"/>
      <c r="L10" s="6"/>
      <c r="M10" s="7">
        <f>B10</f>
        <v>19851.87</v>
      </c>
      <c r="N10" s="4"/>
      <c r="O10" s="4"/>
    </row>
    <row r="11" spans="1:15" ht="14.25" customHeight="1" thickBot="1">
      <c r="A11" s="215" t="s">
        <v>33</v>
      </c>
      <c r="B11" s="220">
        <f aca="true" t="shared" si="0" ref="B11:M11">SUM(B4:B10)</f>
        <v>131777.96</v>
      </c>
      <c r="C11" s="221">
        <f t="shared" si="0"/>
        <v>0</v>
      </c>
      <c r="D11" s="221">
        <f t="shared" si="0"/>
        <v>0</v>
      </c>
      <c r="E11" s="221">
        <f t="shared" si="0"/>
        <v>14068.460000000001</v>
      </c>
      <c r="F11" s="221">
        <f t="shared" si="0"/>
        <v>0</v>
      </c>
      <c r="G11" s="221">
        <f t="shared" si="0"/>
        <v>0</v>
      </c>
      <c r="H11" s="221">
        <f t="shared" si="0"/>
        <v>36860.09</v>
      </c>
      <c r="I11" s="221">
        <f t="shared" si="0"/>
        <v>0</v>
      </c>
      <c r="J11" s="221">
        <f t="shared" si="0"/>
        <v>0</v>
      </c>
      <c r="K11" s="221">
        <f t="shared" si="0"/>
        <v>16767.719999999998</v>
      </c>
      <c r="L11" s="221">
        <f t="shared" si="0"/>
        <v>20812.03</v>
      </c>
      <c r="M11" s="222">
        <f t="shared" si="0"/>
        <v>43269.66</v>
      </c>
      <c r="N11" s="4"/>
      <c r="O11" s="4"/>
    </row>
    <row r="12" spans="1:15" ht="15.75" thickBot="1">
      <c r="A12" s="15" t="s">
        <v>34</v>
      </c>
      <c r="B12" s="16"/>
      <c r="C12" s="17">
        <f>C11</f>
        <v>0</v>
      </c>
      <c r="D12" s="18">
        <f aca="true" t="shared" si="1" ref="D12:M12">C12+D11</f>
        <v>0</v>
      </c>
      <c r="E12" s="19">
        <f t="shared" si="1"/>
        <v>14068.460000000001</v>
      </c>
      <c r="F12" s="17">
        <f t="shared" si="1"/>
        <v>14068.460000000001</v>
      </c>
      <c r="G12" s="18">
        <f t="shared" si="1"/>
        <v>14068.460000000001</v>
      </c>
      <c r="H12" s="18">
        <f t="shared" si="1"/>
        <v>50928.549999999996</v>
      </c>
      <c r="I12" s="18">
        <f t="shared" si="1"/>
        <v>50928.549999999996</v>
      </c>
      <c r="J12" s="19">
        <f t="shared" si="1"/>
        <v>50928.549999999996</v>
      </c>
      <c r="K12" s="19">
        <f t="shared" si="1"/>
        <v>67696.26999999999</v>
      </c>
      <c r="L12" s="19">
        <f t="shared" si="1"/>
        <v>88508.29999999999</v>
      </c>
      <c r="M12" s="20">
        <f t="shared" si="1"/>
        <v>131777.96</v>
      </c>
      <c r="N12" s="4"/>
      <c r="O12" s="4"/>
    </row>
    <row r="14" ht="15.75" thickBot="1">
      <c r="A14" t="s">
        <v>64</v>
      </c>
    </row>
    <row r="15" spans="1:15" ht="15.75" thickBot="1">
      <c r="A15" s="318" t="s">
        <v>35</v>
      </c>
      <c r="B15" s="319" t="s">
        <v>15</v>
      </c>
      <c r="C15" s="216" t="s">
        <v>36</v>
      </c>
      <c r="D15" s="216" t="s">
        <v>37</v>
      </c>
      <c r="E15" s="216" t="s">
        <v>38</v>
      </c>
      <c r="F15" s="216" t="s">
        <v>39</v>
      </c>
      <c r="G15" s="216" t="s">
        <v>40</v>
      </c>
      <c r="H15" s="216" t="s">
        <v>41</v>
      </c>
      <c r="I15" s="4"/>
      <c r="J15" s="4"/>
      <c r="K15" s="4"/>
      <c r="L15" s="4"/>
      <c r="M15" s="4"/>
      <c r="N15" s="4"/>
      <c r="O15" s="4"/>
    </row>
    <row r="16" spans="1:15" ht="15.75" thickBot="1">
      <c r="A16" s="318"/>
      <c r="B16" s="319"/>
      <c r="C16" s="217"/>
      <c r="D16" s="217"/>
      <c r="E16" s="217"/>
      <c r="F16" s="217"/>
      <c r="G16" s="218"/>
      <c r="H16" s="219"/>
      <c r="I16" s="4"/>
      <c r="J16" s="4"/>
      <c r="K16" s="4"/>
      <c r="L16" s="4"/>
      <c r="M16" s="4"/>
      <c r="N16" s="4"/>
      <c r="O16" s="4"/>
    </row>
    <row r="17" spans="1:15" ht="15.75" thickBot="1">
      <c r="A17" s="223" t="s">
        <v>26</v>
      </c>
      <c r="B17" s="59">
        <v>8492.720000000001</v>
      </c>
      <c r="C17" s="21"/>
      <c r="D17" s="21"/>
      <c r="E17" s="21"/>
      <c r="F17" s="21"/>
      <c r="G17" s="21"/>
      <c r="H17" s="22">
        <f>B17</f>
        <v>8492.720000000001</v>
      </c>
      <c r="I17" s="4"/>
      <c r="J17" s="4"/>
      <c r="K17" s="4"/>
      <c r="L17" s="4"/>
      <c r="M17" s="4"/>
      <c r="N17" s="4"/>
      <c r="O17" s="4"/>
    </row>
    <row r="18" spans="1:15" ht="23.25" thickBot="1">
      <c r="A18" s="214" t="s">
        <v>27</v>
      </c>
      <c r="B18" s="60">
        <v>5100.799999999999</v>
      </c>
      <c r="C18" s="11">
        <f>B18</f>
        <v>5100.799999999999</v>
      </c>
      <c r="D18" s="9"/>
      <c r="E18" s="9"/>
      <c r="F18" s="9"/>
      <c r="G18" s="9"/>
      <c r="H18" s="10"/>
      <c r="I18" s="4"/>
      <c r="J18" s="4"/>
      <c r="K18" s="4"/>
      <c r="L18" s="4"/>
      <c r="M18" s="4"/>
      <c r="N18" s="4"/>
      <c r="O18" s="4"/>
    </row>
    <row r="19" spans="1:15" ht="15.75" thickBot="1">
      <c r="A19" s="223" t="s">
        <v>28</v>
      </c>
      <c r="B19" s="59">
        <v>6894.540000000001</v>
      </c>
      <c r="C19" s="23"/>
      <c r="D19" s="21"/>
      <c r="E19" s="21">
        <f>B19</f>
        <v>6894.540000000001</v>
      </c>
      <c r="F19" s="23"/>
      <c r="G19" s="23"/>
      <c r="H19" s="24"/>
      <c r="I19" s="4"/>
      <c r="J19" s="4"/>
      <c r="K19" s="4"/>
      <c r="L19" s="4"/>
      <c r="M19" s="4"/>
      <c r="N19" s="4"/>
      <c r="O19" s="4"/>
    </row>
    <row r="20" spans="1:15" ht="15.75" thickBot="1">
      <c r="A20" s="213" t="s">
        <v>29</v>
      </c>
      <c r="B20" s="59">
        <v>6470.18</v>
      </c>
      <c r="C20" s="8"/>
      <c r="D20" s="21"/>
      <c r="E20" s="21">
        <f>B20</f>
        <v>6470.18</v>
      </c>
      <c r="F20" s="8"/>
      <c r="G20" s="8"/>
      <c r="H20" s="12"/>
      <c r="I20" s="4"/>
      <c r="J20" s="4"/>
      <c r="K20" s="4"/>
      <c r="L20" s="4"/>
      <c r="M20" s="4"/>
      <c r="N20" s="4"/>
      <c r="O20" s="4"/>
    </row>
    <row r="21" spans="1:15" ht="23.25" thickBot="1">
      <c r="A21" s="214" t="s">
        <v>30</v>
      </c>
      <c r="B21" s="59">
        <v>6081.499999999999</v>
      </c>
      <c r="C21" s="9"/>
      <c r="D21" s="13"/>
      <c r="E21" s="13"/>
      <c r="F21" s="11">
        <f>B21</f>
        <v>6081.499999999999</v>
      </c>
      <c r="G21" s="9"/>
      <c r="H21" s="10"/>
      <c r="I21" s="4"/>
      <c r="J21" s="4"/>
      <c r="K21" s="4"/>
      <c r="L21" s="4"/>
      <c r="M21" s="4"/>
      <c r="N21" s="4"/>
      <c r="O21" s="4"/>
    </row>
    <row r="22" spans="1:15" ht="15.75" thickBot="1">
      <c r="A22" s="213" t="s">
        <v>31</v>
      </c>
      <c r="B22" s="59">
        <v>7546.550000000001</v>
      </c>
      <c r="C22" s="9"/>
      <c r="D22" s="13"/>
      <c r="E22" s="13"/>
      <c r="F22" s="25"/>
      <c r="G22" s="11">
        <f>B22</f>
        <v>7546.550000000001</v>
      </c>
      <c r="H22" s="10"/>
      <c r="I22" s="4"/>
      <c r="J22" s="4"/>
      <c r="K22" s="4"/>
      <c r="L22" s="4"/>
      <c r="M22" s="4"/>
      <c r="N22" s="4"/>
      <c r="O22" s="4"/>
    </row>
    <row r="23" spans="1:15" ht="15.75" thickBot="1">
      <c r="A23" s="213" t="s">
        <v>32</v>
      </c>
      <c r="B23" s="59">
        <v>7198.679999999999</v>
      </c>
      <c r="C23" s="8"/>
      <c r="D23" s="8"/>
      <c r="E23" s="14"/>
      <c r="F23" s="14"/>
      <c r="G23" s="14"/>
      <c r="H23" s="7">
        <f>B23</f>
        <v>7198.679999999999</v>
      </c>
      <c r="I23" s="4"/>
      <c r="J23" s="4"/>
      <c r="K23" s="4"/>
      <c r="L23" s="4"/>
      <c r="M23" s="4"/>
      <c r="N23" s="4"/>
      <c r="O23" s="4"/>
    </row>
    <row r="24" spans="1:15" ht="15.75" thickBot="1">
      <c r="A24" s="215" t="s">
        <v>33</v>
      </c>
      <c r="B24" s="220">
        <f aca="true" t="shared" si="2" ref="B24:H24">SUM(B17:B23)</f>
        <v>47784.97</v>
      </c>
      <c r="C24" s="221">
        <f t="shared" si="2"/>
        <v>5100.799999999999</v>
      </c>
      <c r="D24" s="221">
        <f t="shared" si="2"/>
        <v>0</v>
      </c>
      <c r="E24" s="221">
        <f t="shared" si="2"/>
        <v>13364.720000000001</v>
      </c>
      <c r="F24" s="221">
        <f t="shared" si="2"/>
        <v>6081.499999999999</v>
      </c>
      <c r="G24" s="221">
        <f t="shared" si="2"/>
        <v>7546.550000000001</v>
      </c>
      <c r="H24" s="222">
        <f t="shared" si="2"/>
        <v>15691.400000000001</v>
      </c>
      <c r="I24" s="4"/>
      <c r="J24" s="4"/>
      <c r="K24" s="4"/>
      <c r="L24" s="4"/>
      <c r="M24" s="4"/>
      <c r="N24" s="4"/>
      <c r="O24" s="4"/>
    </row>
    <row r="25" spans="1:15" ht="15.75" thickBot="1">
      <c r="A25" s="15" t="s">
        <v>34</v>
      </c>
      <c r="B25" s="26"/>
      <c r="C25" s="18">
        <f>C24</f>
        <v>5100.799999999999</v>
      </c>
      <c r="D25" s="19">
        <f>C25+D24</f>
        <v>5100.799999999999</v>
      </c>
      <c r="E25" s="17">
        <f>D25+E24</f>
        <v>18465.52</v>
      </c>
      <c r="F25" s="19">
        <f>E25+F24</f>
        <v>24547.02</v>
      </c>
      <c r="G25" s="19">
        <f>F25+G24</f>
        <v>32093.57</v>
      </c>
      <c r="H25" s="20">
        <f>G25+H24</f>
        <v>47784.97</v>
      </c>
      <c r="I25" s="4"/>
      <c r="J25" s="4"/>
      <c r="K25" s="4"/>
      <c r="L25" s="4"/>
      <c r="M25" s="4"/>
      <c r="N25" s="4"/>
      <c r="O25" s="4"/>
    </row>
    <row r="27" ht="15.75" thickBot="1">
      <c r="A27" t="s">
        <v>65</v>
      </c>
    </row>
    <row r="28" spans="1:15" ht="15.75" thickBot="1">
      <c r="A28" s="318" t="s">
        <v>42</v>
      </c>
      <c r="B28" s="319" t="s">
        <v>15</v>
      </c>
      <c r="C28" s="216" t="s">
        <v>36</v>
      </c>
      <c r="D28" s="216" t="s">
        <v>37</v>
      </c>
      <c r="E28" s="216" t="s">
        <v>38</v>
      </c>
      <c r="F28" s="216" t="s">
        <v>39</v>
      </c>
      <c r="G28" s="216" t="s">
        <v>40</v>
      </c>
      <c r="H28" s="4"/>
      <c r="I28" s="4"/>
      <c r="J28" s="4"/>
      <c r="K28" s="4"/>
      <c r="L28" s="4"/>
      <c r="M28" s="4"/>
      <c r="N28" s="4"/>
      <c r="O28" s="4"/>
    </row>
    <row r="29" spans="1:15" ht="15.75" thickBot="1">
      <c r="A29" s="318"/>
      <c r="B29" s="319"/>
      <c r="C29" s="217"/>
      <c r="D29" s="217"/>
      <c r="E29" s="217"/>
      <c r="F29" s="218"/>
      <c r="G29" s="219"/>
      <c r="H29" s="4"/>
      <c r="I29" s="4"/>
      <c r="J29" s="4"/>
      <c r="K29" s="4"/>
      <c r="L29" s="4"/>
      <c r="M29" s="4"/>
      <c r="N29" s="4"/>
      <c r="O29" s="4"/>
    </row>
    <row r="30" spans="1:15" ht="15.75" thickBot="1">
      <c r="A30" s="223" t="s">
        <v>26</v>
      </c>
      <c r="B30" s="59">
        <v>1694.7700000000002</v>
      </c>
      <c r="C30" s="21"/>
      <c r="D30" s="21"/>
      <c r="E30" s="21"/>
      <c r="F30" s="21"/>
      <c r="G30" s="22">
        <f>B30</f>
        <v>1694.7700000000002</v>
      </c>
      <c r="H30" s="4"/>
      <c r="I30" s="4"/>
      <c r="J30" s="4"/>
      <c r="K30" s="4"/>
      <c r="L30" s="4"/>
      <c r="M30" s="4"/>
      <c r="N30" s="4"/>
      <c r="O30" s="4"/>
    </row>
    <row r="31" spans="1:15" ht="23.25" thickBot="1">
      <c r="A31" s="214" t="s">
        <v>27</v>
      </c>
      <c r="B31" s="60">
        <v>1016.0600000000001</v>
      </c>
      <c r="C31" s="11">
        <f>B31</f>
        <v>1016.0600000000001</v>
      </c>
      <c r="D31" s="9"/>
      <c r="E31" s="9"/>
      <c r="F31" s="9"/>
      <c r="G31" s="10"/>
      <c r="H31" s="4"/>
      <c r="I31" s="4"/>
      <c r="J31" s="4"/>
      <c r="K31" s="4"/>
      <c r="L31" s="4"/>
      <c r="M31" s="4"/>
      <c r="N31" s="4"/>
      <c r="O31" s="4"/>
    </row>
    <row r="32" spans="1:15" ht="15.75" thickBot="1">
      <c r="A32" s="223" t="s">
        <v>28</v>
      </c>
      <c r="B32" s="59">
        <v>1374.25</v>
      </c>
      <c r="C32" s="23"/>
      <c r="D32" s="21">
        <f>B32</f>
        <v>1374.25</v>
      </c>
      <c r="E32" s="23"/>
      <c r="F32" s="23"/>
      <c r="G32" s="24"/>
      <c r="H32" s="4"/>
      <c r="I32" s="4"/>
      <c r="J32" s="4"/>
      <c r="K32" s="4"/>
      <c r="L32" s="4"/>
      <c r="M32" s="4"/>
      <c r="N32" s="4"/>
      <c r="O32" s="4"/>
    </row>
    <row r="33" spans="1:15" ht="15.75" thickBot="1">
      <c r="A33" s="213" t="s">
        <v>29</v>
      </c>
      <c r="B33" s="59">
        <v>1288.9</v>
      </c>
      <c r="C33" s="8"/>
      <c r="D33" s="6">
        <f>B33</f>
        <v>1288.9</v>
      </c>
      <c r="E33" s="8"/>
      <c r="F33" s="8"/>
      <c r="G33" s="12"/>
      <c r="H33" s="4"/>
      <c r="I33" s="4"/>
      <c r="J33" s="4"/>
      <c r="K33" s="4"/>
      <c r="L33" s="4"/>
      <c r="M33" s="4"/>
      <c r="N33" s="4"/>
      <c r="O33" s="4"/>
    </row>
    <row r="34" spans="1:15" ht="23.25" thickBot="1">
      <c r="A34" s="214" t="s">
        <v>30</v>
      </c>
      <c r="B34" s="59">
        <v>1211.73</v>
      </c>
      <c r="C34" s="9"/>
      <c r="D34" s="13"/>
      <c r="E34" s="11">
        <f>B34</f>
        <v>1211.73</v>
      </c>
      <c r="F34" s="9"/>
      <c r="G34" s="10"/>
      <c r="H34" s="4"/>
      <c r="I34" s="4"/>
      <c r="J34" s="4"/>
      <c r="K34" s="4"/>
      <c r="L34" s="4"/>
      <c r="M34" s="4"/>
      <c r="N34" s="4"/>
      <c r="O34" s="4"/>
    </row>
    <row r="35" spans="1:15" ht="23.25" thickBot="1">
      <c r="A35" s="213" t="s">
        <v>31</v>
      </c>
      <c r="B35" s="59">
        <v>1504.4299999999998</v>
      </c>
      <c r="C35" s="9"/>
      <c r="D35" s="13"/>
      <c r="E35" s="13"/>
      <c r="F35" s="11">
        <f>B35</f>
        <v>1504.4299999999998</v>
      </c>
      <c r="G35" s="10"/>
      <c r="H35" s="4"/>
      <c r="I35" s="4"/>
      <c r="J35" s="4"/>
      <c r="K35" s="4"/>
      <c r="L35" s="4"/>
      <c r="M35" s="4"/>
      <c r="N35" s="4"/>
      <c r="O35" s="4"/>
    </row>
    <row r="36" spans="1:15" ht="15.75" thickBot="1">
      <c r="A36" s="213" t="s">
        <v>32</v>
      </c>
      <c r="B36" s="59">
        <v>1435.65</v>
      </c>
      <c r="C36" s="8"/>
      <c r="D36" s="8"/>
      <c r="E36" s="14"/>
      <c r="F36" s="14"/>
      <c r="G36" s="7">
        <f>B36</f>
        <v>1435.65</v>
      </c>
      <c r="H36" s="4"/>
      <c r="I36" s="4"/>
      <c r="J36" s="4"/>
      <c r="K36" s="4"/>
      <c r="L36" s="4"/>
      <c r="M36" s="4"/>
      <c r="N36" s="4"/>
      <c r="O36" s="4"/>
    </row>
    <row r="37" spans="1:15" ht="15.75" thickBot="1">
      <c r="A37" s="215" t="s">
        <v>33</v>
      </c>
      <c r="B37" s="220">
        <f aca="true" t="shared" si="3" ref="B37:G37">SUM(B30:B36)</f>
        <v>9525.79</v>
      </c>
      <c r="C37" s="221">
        <f t="shared" si="3"/>
        <v>1016.0600000000001</v>
      </c>
      <c r="D37" s="221">
        <f t="shared" si="3"/>
        <v>2663.15</v>
      </c>
      <c r="E37" s="221">
        <f t="shared" si="3"/>
        <v>1211.73</v>
      </c>
      <c r="F37" s="221">
        <f t="shared" si="3"/>
        <v>1504.4299999999998</v>
      </c>
      <c r="G37" s="222">
        <f t="shared" si="3"/>
        <v>3130.42</v>
      </c>
      <c r="H37" s="4"/>
      <c r="I37" s="4"/>
      <c r="J37" s="4"/>
      <c r="K37" s="4"/>
      <c r="L37" s="4"/>
      <c r="M37" s="4"/>
      <c r="N37" s="4"/>
      <c r="O37" s="4"/>
    </row>
    <row r="38" spans="1:15" ht="23.25" thickBot="1">
      <c r="A38" s="15" t="s">
        <v>34</v>
      </c>
      <c r="B38" s="26"/>
      <c r="C38" s="18">
        <f>C37</f>
        <v>1016.0600000000001</v>
      </c>
      <c r="D38" s="19">
        <f>C38+D37</f>
        <v>3679.21</v>
      </c>
      <c r="E38" s="17">
        <f>D38+E37</f>
        <v>4890.9400000000005</v>
      </c>
      <c r="F38" s="19">
        <f>E38+F37</f>
        <v>6395.370000000001</v>
      </c>
      <c r="G38" s="20">
        <f>F38+G37</f>
        <v>9525.79</v>
      </c>
      <c r="H38" s="4"/>
      <c r="I38" s="4"/>
      <c r="J38" s="4"/>
      <c r="K38" s="4"/>
      <c r="L38" s="4"/>
      <c r="M38" s="4"/>
      <c r="N38" s="4"/>
      <c r="O38" s="4"/>
    </row>
    <row r="41" ht="15.75" thickBot="1">
      <c r="A41" t="s">
        <v>66</v>
      </c>
    </row>
    <row r="42" spans="1:15" ht="15.75" thickBot="1">
      <c r="A42" s="318" t="s">
        <v>43</v>
      </c>
      <c r="B42" s="319" t="s">
        <v>15</v>
      </c>
      <c r="C42" s="216" t="s">
        <v>38</v>
      </c>
      <c r="D42" s="216" t="s">
        <v>39</v>
      </c>
      <c r="E42" s="216" t="s">
        <v>40</v>
      </c>
      <c r="F42" s="216" t="s">
        <v>41</v>
      </c>
      <c r="G42" s="216" t="s">
        <v>44</v>
      </c>
      <c r="H42" s="4"/>
      <c r="I42" s="4"/>
      <c r="J42" s="4"/>
      <c r="K42" s="4"/>
      <c r="L42" s="4"/>
      <c r="M42" s="4"/>
      <c r="N42" s="4"/>
      <c r="O42" s="4"/>
    </row>
    <row r="43" spans="1:15" ht="15.75" thickBot="1">
      <c r="A43" s="318"/>
      <c r="B43" s="319"/>
      <c r="C43" s="217"/>
      <c r="D43" s="217"/>
      <c r="E43" s="217"/>
      <c r="F43" s="219"/>
      <c r="G43" s="219"/>
      <c r="H43" s="4"/>
      <c r="I43" s="4"/>
      <c r="J43" s="4"/>
      <c r="K43" s="4"/>
      <c r="L43" s="4"/>
      <c r="M43" s="4"/>
      <c r="N43" s="4"/>
      <c r="O43" s="4"/>
    </row>
    <row r="44" spans="1:15" ht="15.75" thickBot="1">
      <c r="A44" s="223" t="s">
        <v>26</v>
      </c>
      <c r="B44" s="59">
        <v>4427.63</v>
      </c>
      <c r="C44" s="21"/>
      <c r="D44" s="21"/>
      <c r="E44" s="21"/>
      <c r="F44" s="21"/>
      <c r="G44" s="22">
        <f>B44</f>
        <v>4427.63</v>
      </c>
      <c r="H44" s="4"/>
      <c r="I44" s="4"/>
      <c r="J44" s="4"/>
      <c r="K44" s="4"/>
      <c r="L44" s="4"/>
      <c r="M44" s="4"/>
      <c r="N44" s="4"/>
      <c r="O44" s="4"/>
    </row>
    <row r="45" spans="1:15" ht="23.25" thickBot="1">
      <c r="A45" s="214" t="s">
        <v>27</v>
      </c>
      <c r="B45" s="60">
        <v>2660.59</v>
      </c>
      <c r="C45" s="11">
        <f>B45</f>
        <v>2660.59</v>
      </c>
      <c r="D45" s="9"/>
      <c r="E45" s="9"/>
      <c r="F45" s="9"/>
      <c r="G45" s="10"/>
      <c r="H45" s="4"/>
      <c r="I45" s="4"/>
      <c r="J45" s="4"/>
      <c r="K45" s="4"/>
      <c r="L45" s="4"/>
      <c r="M45" s="4"/>
      <c r="N45" s="4"/>
      <c r="O45" s="4"/>
    </row>
    <row r="46" spans="1:15" ht="15.75" thickBot="1">
      <c r="A46" s="223" t="s">
        <v>28</v>
      </c>
      <c r="B46" s="59">
        <v>3595.15</v>
      </c>
      <c r="C46" s="23"/>
      <c r="D46" s="21">
        <f>B46</f>
        <v>3595.15</v>
      </c>
      <c r="E46" s="23"/>
      <c r="F46" s="23"/>
      <c r="G46" s="24"/>
      <c r="H46" s="4"/>
      <c r="I46" s="4"/>
      <c r="J46" s="4"/>
      <c r="K46" s="4"/>
      <c r="L46" s="4"/>
      <c r="M46" s="4"/>
      <c r="N46" s="4"/>
      <c r="O46" s="4"/>
    </row>
    <row r="47" spans="1:15" ht="15.75" thickBot="1">
      <c r="A47" s="213" t="s">
        <v>29</v>
      </c>
      <c r="B47" s="59">
        <v>3376.09</v>
      </c>
      <c r="C47" s="8"/>
      <c r="D47" s="6">
        <f>B47</f>
        <v>3376.09</v>
      </c>
      <c r="E47" s="8"/>
      <c r="F47" s="8"/>
      <c r="G47" s="12"/>
      <c r="H47" s="4"/>
      <c r="I47" s="4"/>
      <c r="J47" s="4"/>
      <c r="K47" s="4"/>
      <c r="L47" s="4"/>
      <c r="M47" s="4"/>
      <c r="N47" s="4"/>
      <c r="O47" s="4"/>
    </row>
    <row r="48" spans="1:15" ht="23.25" thickBot="1">
      <c r="A48" s="214" t="s">
        <v>30</v>
      </c>
      <c r="B48" s="59">
        <v>3171.5999999999995</v>
      </c>
      <c r="C48" s="9"/>
      <c r="D48" s="13"/>
      <c r="E48" s="11">
        <f>B48</f>
        <v>3171.5999999999995</v>
      </c>
      <c r="F48" s="9"/>
      <c r="G48" s="10"/>
      <c r="H48" s="4"/>
      <c r="I48" s="4"/>
      <c r="J48" s="4"/>
      <c r="K48" s="4"/>
      <c r="L48" s="4"/>
      <c r="M48" s="4"/>
      <c r="N48" s="4"/>
      <c r="O48" s="4"/>
    </row>
    <row r="49" spans="1:15" ht="15.75" thickBot="1">
      <c r="A49" s="213" t="s">
        <v>31</v>
      </c>
      <c r="B49" s="59">
        <v>3934.6600000000003</v>
      </c>
      <c r="C49" s="9"/>
      <c r="D49" s="13"/>
      <c r="E49" s="13"/>
      <c r="F49" s="11">
        <f>B49</f>
        <v>3934.6600000000003</v>
      </c>
      <c r="G49" s="10"/>
      <c r="H49" s="4"/>
      <c r="I49" s="4"/>
      <c r="J49" s="4"/>
      <c r="K49" s="4"/>
      <c r="L49" s="4"/>
      <c r="M49" s="4"/>
      <c r="N49" s="4"/>
      <c r="O49" s="4"/>
    </row>
    <row r="50" spans="1:15" ht="15.75" thickBot="1">
      <c r="A50" s="213" t="s">
        <v>32</v>
      </c>
      <c r="B50" s="59">
        <v>3753.81</v>
      </c>
      <c r="C50" s="8"/>
      <c r="D50" s="8"/>
      <c r="E50" s="14"/>
      <c r="F50" s="14"/>
      <c r="G50" s="7">
        <f>B50</f>
        <v>3753.81</v>
      </c>
      <c r="H50" s="4"/>
      <c r="I50" s="4"/>
      <c r="J50" s="4"/>
      <c r="K50" s="4"/>
      <c r="L50" s="4"/>
      <c r="M50" s="4"/>
      <c r="N50" s="4"/>
      <c r="O50" s="4"/>
    </row>
    <row r="51" spans="1:15" ht="15.75" thickBot="1">
      <c r="A51" s="215" t="s">
        <v>33</v>
      </c>
      <c r="B51" s="220">
        <f aca="true" t="shared" si="4" ref="B51:G51">SUM(B44:B50)</f>
        <v>24919.530000000002</v>
      </c>
      <c r="C51" s="221">
        <f t="shared" si="4"/>
        <v>2660.59</v>
      </c>
      <c r="D51" s="221">
        <f t="shared" si="4"/>
        <v>6971.24</v>
      </c>
      <c r="E51" s="221">
        <f t="shared" si="4"/>
        <v>3171.5999999999995</v>
      </c>
      <c r="F51" s="222">
        <f t="shared" si="4"/>
        <v>3934.6600000000003</v>
      </c>
      <c r="G51" s="222">
        <f t="shared" si="4"/>
        <v>8181.4400000000005</v>
      </c>
      <c r="H51" s="4"/>
      <c r="I51" s="4"/>
      <c r="J51" s="4"/>
      <c r="K51" s="4"/>
      <c r="L51" s="4"/>
      <c r="M51" s="4"/>
      <c r="N51" s="4"/>
      <c r="O51" s="4"/>
    </row>
    <row r="52" spans="1:15" ht="15.75" thickBot="1">
      <c r="A52" s="15" t="s">
        <v>34</v>
      </c>
      <c r="B52" s="26"/>
      <c r="C52" s="18">
        <f>C51</f>
        <v>2660.59</v>
      </c>
      <c r="D52" s="19">
        <f>C52+D51</f>
        <v>9631.83</v>
      </c>
      <c r="E52" s="17">
        <f>D52+E51</f>
        <v>12803.43</v>
      </c>
      <c r="F52" s="27">
        <f>E52+F51</f>
        <v>16738.09</v>
      </c>
      <c r="G52" s="20">
        <f>F52+G51</f>
        <v>24919.53</v>
      </c>
      <c r="H52" s="4"/>
      <c r="I52" s="4"/>
      <c r="J52" s="4"/>
      <c r="K52" s="4"/>
      <c r="L52" s="4"/>
      <c r="M52" s="4"/>
      <c r="N52" s="4"/>
      <c r="O52" s="4"/>
    </row>
    <row r="54" ht="15.75" thickBot="1">
      <c r="A54" t="s">
        <v>67</v>
      </c>
    </row>
    <row r="55" spans="1:15" ht="15.75" thickBot="1">
      <c r="A55" s="318" t="s">
        <v>47</v>
      </c>
      <c r="B55" s="319" t="s">
        <v>15</v>
      </c>
      <c r="C55" s="216" t="s">
        <v>39</v>
      </c>
      <c r="D55" s="216" t="s">
        <v>40</v>
      </c>
      <c r="E55" s="216" t="s">
        <v>41</v>
      </c>
      <c r="F55" s="216" t="s">
        <v>44</v>
      </c>
      <c r="G55" s="216" t="s">
        <v>45</v>
      </c>
      <c r="H55" s="216" t="s">
        <v>46</v>
      </c>
      <c r="I55" s="216" t="s">
        <v>24</v>
      </c>
      <c r="J55" s="216" t="s">
        <v>25</v>
      </c>
      <c r="K55" s="216" t="s">
        <v>48</v>
      </c>
      <c r="L55" s="4"/>
      <c r="M55" s="4"/>
      <c r="N55" s="4"/>
      <c r="O55" s="4"/>
    </row>
    <row r="56" spans="1:15" ht="15.75" thickBot="1">
      <c r="A56" s="318"/>
      <c r="B56" s="319"/>
      <c r="C56" s="217"/>
      <c r="D56" s="217"/>
      <c r="E56" s="217"/>
      <c r="F56" s="217"/>
      <c r="G56" s="217"/>
      <c r="H56" s="217"/>
      <c r="I56" s="217"/>
      <c r="J56" s="217"/>
      <c r="K56" s="219"/>
      <c r="L56" s="4"/>
      <c r="M56" s="4"/>
      <c r="N56" s="4"/>
      <c r="O56" s="4"/>
    </row>
    <row r="57" spans="1:15" ht="15.75" thickBot="1">
      <c r="A57" s="223" t="s">
        <v>26</v>
      </c>
      <c r="B57" s="49">
        <v>17948.53</v>
      </c>
      <c r="C57" s="21"/>
      <c r="D57" s="21"/>
      <c r="E57" s="21"/>
      <c r="F57" s="21"/>
      <c r="G57" s="21"/>
      <c r="H57" s="21"/>
      <c r="I57" s="21"/>
      <c r="J57" s="21"/>
      <c r="K57" s="22">
        <f>B57</f>
        <v>17948.53</v>
      </c>
      <c r="L57" s="4"/>
      <c r="M57" s="4"/>
      <c r="N57" s="4"/>
      <c r="O57" s="4"/>
    </row>
    <row r="58" spans="1:15" ht="23.25" thickBot="1">
      <c r="A58" s="214" t="s">
        <v>27</v>
      </c>
      <c r="B58" s="52">
        <v>10784.19</v>
      </c>
      <c r="C58" s="11">
        <f>B58</f>
        <v>10784.19</v>
      </c>
      <c r="D58" s="9"/>
      <c r="E58" s="9"/>
      <c r="F58" s="9"/>
      <c r="G58" s="9"/>
      <c r="H58" s="9"/>
      <c r="I58" s="9"/>
      <c r="J58" s="9"/>
      <c r="K58" s="10"/>
      <c r="L58" s="4"/>
      <c r="M58" s="4"/>
      <c r="N58" s="4"/>
      <c r="O58" s="4"/>
    </row>
    <row r="59" spans="1:15" ht="15.75" thickBot="1">
      <c r="A59" s="223" t="s">
        <v>28</v>
      </c>
      <c r="B59" s="49">
        <v>14572.31</v>
      </c>
      <c r="C59" s="23"/>
      <c r="D59" s="21"/>
      <c r="E59" s="21"/>
      <c r="F59" s="21"/>
      <c r="G59" s="21"/>
      <c r="H59" s="21">
        <f>B59</f>
        <v>14572.31</v>
      </c>
      <c r="I59" s="23"/>
      <c r="J59" s="23"/>
      <c r="K59" s="24"/>
      <c r="L59" s="4"/>
      <c r="M59" s="4"/>
      <c r="N59" s="4"/>
      <c r="O59" s="4"/>
    </row>
    <row r="60" spans="1:15" ht="15.75" thickBot="1">
      <c r="A60" s="213" t="s">
        <v>29</v>
      </c>
      <c r="B60" s="49">
        <v>13675.33</v>
      </c>
      <c r="C60" s="8"/>
      <c r="D60" s="21"/>
      <c r="E60" s="21"/>
      <c r="F60" s="21"/>
      <c r="G60" s="21"/>
      <c r="H60" s="21">
        <f>B60</f>
        <v>13675.33</v>
      </c>
      <c r="I60" s="8"/>
      <c r="J60" s="8"/>
      <c r="K60" s="12"/>
      <c r="L60" s="4"/>
      <c r="M60" s="4"/>
      <c r="N60" s="4"/>
      <c r="O60" s="4"/>
    </row>
    <row r="61" spans="1:15" ht="23.25" thickBot="1">
      <c r="A61" s="214" t="s">
        <v>30</v>
      </c>
      <c r="B61" s="49">
        <v>12851.25</v>
      </c>
      <c r="C61" s="9"/>
      <c r="D61" s="13"/>
      <c r="E61" s="13"/>
      <c r="F61" s="9"/>
      <c r="G61" s="11"/>
      <c r="H61" s="11"/>
      <c r="I61" s="11">
        <f>B61</f>
        <v>12851.25</v>
      </c>
      <c r="J61" s="9"/>
      <c r="K61" s="10"/>
      <c r="L61" s="4"/>
      <c r="M61" s="4"/>
      <c r="N61" s="4"/>
      <c r="O61" s="4"/>
    </row>
    <row r="62" spans="1:15" ht="15.75" thickBot="1">
      <c r="A62" s="213" t="s">
        <v>31</v>
      </c>
      <c r="B62" s="49">
        <v>15950.42</v>
      </c>
      <c r="C62" s="9"/>
      <c r="D62" s="13"/>
      <c r="E62" s="13"/>
      <c r="F62" s="9"/>
      <c r="G62" s="9"/>
      <c r="H62" s="9"/>
      <c r="I62" s="11"/>
      <c r="J62" s="11">
        <f>B62</f>
        <v>15950.42</v>
      </c>
      <c r="K62" s="10"/>
      <c r="L62" s="4"/>
      <c r="M62" s="4"/>
      <c r="N62" s="4"/>
      <c r="O62" s="4"/>
    </row>
    <row r="63" spans="1:15" ht="15.75" thickBot="1">
      <c r="A63" s="213" t="s">
        <v>32</v>
      </c>
      <c r="B63" s="49">
        <v>15214.74</v>
      </c>
      <c r="C63" s="8"/>
      <c r="D63" s="8"/>
      <c r="E63" s="14"/>
      <c r="F63" s="14"/>
      <c r="G63" s="14"/>
      <c r="H63" s="14"/>
      <c r="I63" s="14"/>
      <c r="J63" s="14"/>
      <c r="K63" s="7">
        <f>B63</f>
        <v>15214.74</v>
      </c>
      <c r="L63" s="4"/>
      <c r="M63" s="4"/>
      <c r="N63" s="4"/>
      <c r="O63" s="4"/>
    </row>
    <row r="64" spans="1:15" ht="15.75" thickBot="1">
      <c r="A64" s="215" t="s">
        <v>33</v>
      </c>
      <c r="B64" s="220">
        <f aca="true" t="shared" si="5" ref="B64:K64">SUM(B57:B63)</f>
        <v>100996.77</v>
      </c>
      <c r="C64" s="221">
        <f t="shared" si="5"/>
        <v>10784.19</v>
      </c>
      <c r="D64" s="221">
        <f t="shared" si="5"/>
        <v>0</v>
      </c>
      <c r="E64" s="221">
        <f t="shared" si="5"/>
        <v>0</v>
      </c>
      <c r="F64" s="221">
        <f t="shared" si="5"/>
        <v>0</v>
      </c>
      <c r="G64" s="221">
        <f t="shared" si="5"/>
        <v>0</v>
      </c>
      <c r="H64" s="221">
        <f t="shared" si="5"/>
        <v>28247.64</v>
      </c>
      <c r="I64" s="221">
        <f t="shared" si="5"/>
        <v>12851.25</v>
      </c>
      <c r="J64" s="221">
        <f t="shared" si="5"/>
        <v>15950.42</v>
      </c>
      <c r="K64" s="222">
        <f t="shared" si="5"/>
        <v>33163.27</v>
      </c>
      <c r="L64" s="4"/>
      <c r="M64" s="4"/>
      <c r="N64" s="4"/>
      <c r="O64" s="4"/>
    </row>
    <row r="65" spans="1:15" ht="15.75" thickBot="1">
      <c r="A65" s="15" t="s">
        <v>34</v>
      </c>
      <c r="B65" s="26"/>
      <c r="C65" s="18">
        <f>C64</f>
        <v>10784.19</v>
      </c>
      <c r="D65" s="19">
        <f aca="true" t="shared" si="6" ref="D65:K65">C65+D64</f>
        <v>10784.19</v>
      </c>
      <c r="E65" s="17">
        <f t="shared" si="6"/>
        <v>10784.19</v>
      </c>
      <c r="F65" s="19">
        <f t="shared" si="6"/>
        <v>10784.19</v>
      </c>
      <c r="G65" s="19">
        <f t="shared" si="6"/>
        <v>10784.19</v>
      </c>
      <c r="H65" s="19">
        <f t="shared" si="6"/>
        <v>39031.83</v>
      </c>
      <c r="I65" s="19">
        <f t="shared" si="6"/>
        <v>51883.08</v>
      </c>
      <c r="J65" s="19">
        <f t="shared" si="6"/>
        <v>67833.5</v>
      </c>
      <c r="K65" s="20">
        <f t="shared" si="6"/>
        <v>100996.76999999999</v>
      </c>
      <c r="L65" s="4"/>
      <c r="M65" s="4"/>
      <c r="N65" s="4"/>
      <c r="O65" s="4"/>
    </row>
    <row r="67" ht="15.75" thickBot="1">
      <c r="A67" t="s">
        <v>68</v>
      </c>
    </row>
    <row r="68" spans="1:15" ht="15.75" thickBot="1">
      <c r="A68" s="318" t="s">
        <v>49</v>
      </c>
      <c r="B68" s="319" t="s">
        <v>15</v>
      </c>
      <c r="C68" s="216" t="s">
        <v>19</v>
      </c>
      <c r="D68" s="216" t="s">
        <v>41</v>
      </c>
      <c r="E68" s="216" t="s">
        <v>44</v>
      </c>
      <c r="F68" s="216" t="s">
        <v>45</v>
      </c>
      <c r="G68" s="216" t="s">
        <v>46</v>
      </c>
      <c r="H68" s="4"/>
      <c r="I68" s="4"/>
      <c r="J68" s="4"/>
      <c r="K68" s="4"/>
      <c r="L68" s="4"/>
      <c r="M68" s="4"/>
      <c r="N68" s="4"/>
      <c r="O68" s="4"/>
    </row>
    <row r="69" spans="1:15" ht="15.75" thickBot="1">
      <c r="A69" s="318"/>
      <c r="B69" s="319"/>
      <c r="C69" s="217"/>
      <c r="D69" s="217"/>
      <c r="E69" s="217"/>
      <c r="F69" s="219"/>
      <c r="G69" s="219"/>
      <c r="H69" s="4"/>
      <c r="I69" s="4"/>
      <c r="J69" s="4"/>
      <c r="K69" s="4"/>
      <c r="L69" s="4"/>
      <c r="M69" s="4"/>
      <c r="N69" s="4"/>
      <c r="O69" s="4"/>
    </row>
    <row r="70" spans="1:15" ht="15.75" thickBot="1">
      <c r="A70" s="223" t="s">
        <v>26</v>
      </c>
      <c r="B70" s="49">
        <v>4819.52</v>
      </c>
      <c r="C70" s="21"/>
      <c r="D70" s="21"/>
      <c r="E70" s="21"/>
      <c r="F70" s="21"/>
      <c r="G70" s="22">
        <f>B70</f>
        <v>4819.52</v>
      </c>
      <c r="H70" s="4"/>
      <c r="I70" s="4"/>
      <c r="J70" s="4"/>
      <c r="K70" s="4"/>
      <c r="L70" s="4"/>
      <c r="M70" s="4"/>
      <c r="N70" s="4"/>
      <c r="O70" s="4"/>
    </row>
    <row r="71" spans="1:15" ht="23.25" thickBot="1">
      <c r="A71" s="214" t="s">
        <v>27</v>
      </c>
      <c r="B71" s="52">
        <v>2895.24</v>
      </c>
      <c r="C71" s="11">
        <f>B71</f>
        <v>2895.24</v>
      </c>
      <c r="D71" s="9"/>
      <c r="E71" s="9"/>
      <c r="F71" s="9"/>
      <c r="G71" s="10"/>
      <c r="H71" s="4"/>
      <c r="I71" s="4"/>
      <c r="J71" s="4"/>
      <c r="K71" s="4"/>
      <c r="L71" s="4"/>
      <c r="M71" s="4"/>
      <c r="N71" s="4"/>
      <c r="O71" s="4"/>
    </row>
    <row r="72" spans="1:15" ht="15.75" thickBot="1">
      <c r="A72" s="223" t="s">
        <v>28</v>
      </c>
      <c r="B72" s="49">
        <v>3912.78</v>
      </c>
      <c r="C72" s="23"/>
      <c r="D72" s="21">
        <f>B72</f>
        <v>3912.78</v>
      </c>
      <c r="E72" s="23"/>
      <c r="F72" s="23"/>
      <c r="G72" s="24"/>
      <c r="H72" s="4"/>
      <c r="I72" s="4"/>
      <c r="J72" s="4"/>
      <c r="K72" s="4"/>
      <c r="L72" s="4"/>
      <c r="M72" s="4"/>
      <c r="N72" s="4"/>
      <c r="O72" s="4"/>
    </row>
    <row r="73" spans="1:15" ht="15.75" thickBot="1">
      <c r="A73" s="213" t="s">
        <v>29</v>
      </c>
      <c r="B73" s="49">
        <v>3672.98</v>
      </c>
      <c r="C73" s="8"/>
      <c r="D73" s="6">
        <f>B73</f>
        <v>3672.98</v>
      </c>
      <c r="E73" s="8"/>
      <c r="F73" s="8"/>
      <c r="G73" s="12"/>
      <c r="H73" s="4"/>
      <c r="I73" s="4"/>
      <c r="J73" s="4"/>
      <c r="K73" s="4"/>
      <c r="L73" s="4"/>
      <c r="M73" s="4"/>
      <c r="N73" s="4"/>
      <c r="O73" s="4"/>
    </row>
    <row r="74" spans="1:15" ht="23.25" thickBot="1">
      <c r="A74" s="214" t="s">
        <v>30</v>
      </c>
      <c r="B74" s="49">
        <v>3449.27</v>
      </c>
      <c r="C74" s="9"/>
      <c r="D74" s="13"/>
      <c r="E74" s="11">
        <f>B74</f>
        <v>3449.27</v>
      </c>
      <c r="F74" s="9"/>
      <c r="G74" s="10"/>
      <c r="H74" s="4"/>
      <c r="I74" s="4"/>
      <c r="J74" s="4"/>
      <c r="K74" s="4"/>
      <c r="L74" s="4"/>
      <c r="M74" s="4"/>
      <c r="N74" s="4"/>
      <c r="O74" s="4"/>
    </row>
    <row r="75" spans="1:15" ht="23.25" thickBot="1">
      <c r="A75" s="213" t="s">
        <v>31</v>
      </c>
      <c r="B75" s="49">
        <v>4282.65</v>
      </c>
      <c r="C75" s="9"/>
      <c r="D75" s="13"/>
      <c r="E75" s="13"/>
      <c r="F75" s="11">
        <f>B75</f>
        <v>4282.65</v>
      </c>
      <c r="G75" s="10"/>
      <c r="H75" s="4"/>
      <c r="I75" s="4"/>
      <c r="J75" s="4"/>
      <c r="K75" s="4"/>
      <c r="L75" s="4"/>
      <c r="M75" s="4"/>
      <c r="N75" s="4"/>
      <c r="O75" s="4"/>
    </row>
    <row r="76" spans="1:15" ht="15.75" thickBot="1">
      <c r="A76" s="213" t="s">
        <v>32</v>
      </c>
      <c r="B76" s="49">
        <v>4083.66</v>
      </c>
      <c r="C76" s="8"/>
      <c r="D76" s="8"/>
      <c r="E76" s="14"/>
      <c r="F76" s="14"/>
      <c r="G76" s="7">
        <f>B76</f>
        <v>4083.66</v>
      </c>
      <c r="H76" s="4"/>
      <c r="I76" s="4"/>
      <c r="J76" s="4"/>
      <c r="K76" s="4"/>
      <c r="L76" s="4"/>
      <c r="M76" s="4"/>
      <c r="N76" s="4"/>
      <c r="O76" s="4"/>
    </row>
    <row r="77" spans="1:15" ht="15.75" thickBot="1">
      <c r="A77" s="215" t="s">
        <v>33</v>
      </c>
      <c r="B77" s="220">
        <f aca="true" t="shared" si="7" ref="B77:G77">SUM(B70:B76)</f>
        <v>27116.100000000002</v>
      </c>
      <c r="C77" s="221">
        <f t="shared" si="7"/>
        <v>2895.24</v>
      </c>
      <c r="D77" s="221">
        <f t="shared" si="7"/>
        <v>7585.76</v>
      </c>
      <c r="E77" s="221">
        <f t="shared" si="7"/>
        <v>3449.27</v>
      </c>
      <c r="F77" s="222">
        <f t="shared" si="7"/>
        <v>4282.65</v>
      </c>
      <c r="G77" s="222">
        <f t="shared" si="7"/>
        <v>8903.18</v>
      </c>
      <c r="H77" s="4"/>
      <c r="I77" s="4"/>
      <c r="J77" s="4"/>
      <c r="K77" s="4"/>
      <c r="L77" s="4"/>
      <c r="M77" s="4"/>
      <c r="N77" s="4"/>
      <c r="O77" s="4"/>
    </row>
    <row r="78" spans="1:15" ht="23.25" thickBot="1">
      <c r="A78" s="15" t="s">
        <v>34</v>
      </c>
      <c r="B78" s="26"/>
      <c r="C78" s="18">
        <f>C77</f>
        <v>2895.24</v>
      </c>
      <c r="D78" s="19">
        <f>C78+D77</f>
        <v>10481</v>
      </c>
      <c r="E78" s="17">
        <f>D78+E77</f>
        <v>13930.27</v>
      </c>
      <c r="F78" s="27">
        <f>E78+F77</f>
        <v>18212.92</v>
      </c>
      <c r="G78" s="20">
        <f>F78+G77</f>
        <v>27116.1</v>
      </c>
      <c r="H78" s="4"/>
      <c r="I78" s="4"/>
      <c r="J78" s="4"/>
      <c r="K78" s="4"/>
      <c r="L78" s="4"/>
      <c r="M78" s="4"/>
      <c r="N78" s="4"/>
      <c r="O78" s="4"/>
    </row>
    <row r="79" ht="15"/>
    <row r="80" spans="1:15" ht="15.75" thickBot="1">
      <c r="A80" t="s">
        <v>69</v>
      </c>
      <c r="K80" s="4"/>
      <c r="L80" s="4"/>
      <c r="M80" s="4"/>
      <c r="N80" s="4"/>
      <c r="O80" s="4"/>
    </row>
    <row r="81" spans="1:15" ht="15.75" thickBot="1">
      <c r="A81" s="318" t="s">
        <v>50</v>
      </c>
      <c r="B81" s="319" t="s">
        <v>15</v>
      </c>
      <c r="C81" s="216" t="s">
        <v>41</v>
      </c>
      <c r="D81" s="216" t="s">
        <v>44</v>
      </c>
      <c r="E81" s="216" t="s">
        <v>45</v>
      </c>
      <c r="F81" s="216" t="s">
        <v>46</v>
      </c>
      <c r="G81" s="216" t="s">
        <v>24</v>
      </c>
      <c r="H81" s="28"/>
      <c r="I81" s="28"/>
      <c r="J81" s="4"/>
      <c r="K81" s="4"/>
      <c r="L81" s="4"/>
      <c r="M81" s="4"/>
      <c r="N81" s="4"/>
      <c r="O81" s="4"/>
    </row>
    <row r="82" spans="1:15" ht="15.75" thickBot="1">
      <c r="A82" s="318"/>
      <c r="B82" s="319"/>
      <c r="C82" s="217"/>
      <c r="D82" s="217"/>
      <c r="E82" s="217"/>
      <c r="F82" s="224"/>
      <c r="G82" s="219"/>
      <c r="H82" s="29"/>
      <c r="I82" s="29"/>
      <c r="J82" s="4"/>
      <c r="K82" s="4"/>
      <c r="L82" s="4"/>
      <c r="M82" s="4"/>
      <c r="N82" s="4"/>
      <c r="O82" s="4"/>
    </row>
    <row r="83" spans="1:15" ht="15.75" thickBot="1">
      <c r="A83" s="223" t="s">
        <v>26</v>
      </c>
      <c r="B83" s="49">
        <v>6512</v>
      </c>
      <c r="C83" s="21"/>
      <c r="D83" s="21"/>
      <c r="E83" s="21"/>
      <c r="F83" s="21"/>
      <c r="G83" s="22">
        <f>B83</f>
        <v>6512</v>
      </c>
      <c r="H83" s="30"/>
      <c r="I83" s="30"/>
      <c r="J83" s="4"/>
      <c r="K83" s="4"/>
      <c r="L83" s="4"/>
      <c r="M83" s="4"/>
      <c r="N83" s="4"/>
      <c r="O83" s="4"/>
    </row>
    <row r="84" spans="1:15" ht="23.25" thickBot="1">
      <c r="A84" s="213" t="s">
        <v>27</v>
      </c>
      <c r="B84" s="52">
        <v>3912.5599999999995</v>
      </c>
      <c r="C84" s="11">
        <f>B84</f>
        <v>3912.5599999999995</v>
      </c>
      <c r="D84" s="9"/>
      <c r="E84" s="9"/>
      <c r="F84" s="9"/>
      <c r="G84" s="10"/>
      <c r="H84" s="31"/>
      <c r="I84" s="31"/>
      <c r="J84" s="4"/>
      <c r="K84" s="4"/>
      <c r="L84" s="4"/>
      <c r="M84" s="4"/>
      <c r="N84" s="4"/>
      <c r="O84" s="4"/>
    </row>
    <row r="85" spans="1:15" ht="15.75" thickBot="1">
      <c r="A85" s="214" t="s">
        <v>28</v>
      </c>
      <c r="B85" s="49">
        <v>5287.22</v>
      </c>
      <c r="C85" s="23"/>
      <c r="D85" s="21">
        <f>B85</f>
        <v>5287.22</v>
      </c>
      <c r="E85" s="23"/>
      <c r="F85" s="23"/>
      <c r="G85" s="24"/>
      <c r="H85" s="31"/>
      <c r="I85" s="31"/>
      <c r="J85" s="4"/>
      <c r="K85" s="4"/>
      <c r="L85" s="4"/>
      <c r="M85" s="4"/>
      <c r="N85" s="4"/>
      <c r="O85" s="4"/>
    </row>
    <row r="86" spans="1:15" ht="15.75" thickBot="1">
      <c r="A86" s="213" t="s">
        <v>29</v>
      </c>
      <c r="B86" s="49">
        <v>4961.880000000001</v>
      </c>
      <c r="C86" s="8"/>
      <c r="D86" s="6">
        <f>B86</f>
        <v>4961.880000000001</v>
      </c>
      <c r="E86" s="8"/>
      <c r="F86" s="8"/>
      <c r="G86" s="12"/>
      <c r="H86" s="31"/>
      <c r="I86" s="31"/>
      <c r="J86" s="4"/>
      <c r="K86" s="4"/>
      <c r="L86" s="4"/>
      <c r="M86" s="4"/>
      <c r="N86" s="4"/>
      <c r="O86" s="4"/>
    </row>
    <row r="87" spans="1:15" ht="23.25" thickBot="1">
      <c r="A87" s="214" t="s">
        <v>30</v>
      </c>
      <c r="B87" s="49">
        <v>4662.26</v>
      </c>
      <c r="C87" s="9"/>
      <c r="D87" s="13"/>
      <c r="E87" s="11">
        <f>B87</f>
        <v>4662.26</v>
      </c>
      <c r="F87" s="9"/>
      <c r="G87" s="10"/>
      <c r="H87" s="30"/>
      <c r="I87" s="31"/>
      <c r="J87" s="4"/>
      <c r="K87" s="4"/>
      <c r="L87" s="4"/>
      <c r="M87" s="4"/>
      <c r="N87" s="4"/>
      <c r="O87" s="4"/>
    </row>
    <row r="88" spans="1:15" ht="15.75" thickBot="1">
      <c r="A88" s="213" t="s">
        <v>31</v>
      </c>
      <c r="B88" s="49">
        <v>5787.23</v>
      </c>
      <c r="C88" s="9"/>
      <c r="D88" s="13"/>
      <c r="E88" s="13"/>
      <c r="F88" s="11">
        <f>B88</f>
        <v>5787.23</v>
      </c>
      <c r="G88" s="10"/>
      <c r="H88" s="30"/>
      <c r="I88" s="31"/>
      <c r="J88" s="4"/>
      <c r="K88" s="4"/>
      <c r="L88" s="4"/>
      <c r="M88" s="4"/>
      <c r="N88" s="4"/>
      <c r="O88" s="4"/>
    </row>
    <row r="89" spans="1:15" ht="15.75" thickBot="1">
      <c r="A89" s="213" t="s">
        <v>32</v>
      </c>
      <c r="B89" s="49">
        <v>5519.33</v>
      </c>
      <c r="C89" s="8"/>
      <c r="D89" s="8"/>
      <c r="E89" s="14"/>
      <c r="F89" s="14"/>
      <c r="G89" s="7">
        <f>B89</f>
        <v>5519.33</v>
      </c>
      <c r="H89" s="31"/>
      <c r="I89" s="30"/>
      <c r="J89" s="4"/>
      <c r="K89" s="4"/>
      <c r="L89" s="4"/>
      <c r="M89" s="4"/>
      <c r="N89" s="4"/>
      <c r="O89" s="4"/>
    </row>
    <row r="90" spans="1:15" ht="15.75" thickBot="1">
      <c r="A90" s="215" t="s">
        <v>33</v>
      </c>
      <c r="B90" s="220">
        <f aca="true" t="shared" si="8" ref="B90:G90">SUM(B83:B89)</f>
        <v>36642.479999999996</v>
      </c>
      <c r="C90" s="221">
        <f t="shared" si="8"/>
        <v>3912.5599999999995</v>
      </c>
      <c r="D90" s="221">
        <f t="shared" si="8"/>
        <v>10249.100000000002</v>
      </c>
      <c r="E90" s="221">
        <f t="shared" si="8"/>
        <v>4662.26</v>
      </c>
      <c r="F90" s="225">
        <f t="shared" si="8"/>
        <v>5787.23</v>
      </c>
      <c r="G90" s="222">
        <f t="shared" si="8"/>
        <v>12031.33</v>
      </c>
      <c r="H90" s="30"/>
      <c r="I90" s="30"/>
      <c r="J90" s="4"/>
      <c r="K90" s="4"/>
      <c r="L90" s="4"/>
      <c r="M90" s="4"/>
      <c r="N90" s="4"/>
      <c r="O90" s="4"/>
    </row>
    <row r="91" spans="1:15" ht="15.75" thickBot="1">
      <c r="A91" s="15" t="s">
        <v>34</v>
      </c>
      <c r="B91" s="26"/>
      <c r="C91" s="18">
        <f>C90</f>
        <v>3912.5599999999995</v>
      </c>
      <c r="D91" s="18">
        <f>C91+D90</f>
        <v>14161.660000000002</v>
      </c>
      <c r="E91" s="19">
        <f>D91+E90</f>
        <v>18823.920000000002</v>
      </c>
      <c r="F91" s="32">
        <f>E91+F90</f>
        <v>24611.15</v>
      </c>
      <c r="G91" s="20">
        <f>F91+G90</f>
        <v>36642.48</v>
      </c>
      <c r="H91" s="30"/>
      <c r="I91" s="30"/>
      <c r="J91" s="4"/>
      <c r="K91" s="4"/>
      <c r="L91" s="4"/>
      <c r="M91" s="4"/>
      <c r="N91" s="4"/>
      <c r="O91" s="4"/>
    </row>
    <row r="92" spans="1:15" ht="15">
      <c r="A92" s="33"/>
      <c r="B92" s="34"/>
      <c r="C92" s="30"/>
      <c r="D92" s="30"/>
      <c r="E92" s="30"/>
      <c r="F92" s="30"/>
      <c r="G92" s="30"/>
      <c r="H92" s="30"/>
      <c r="I92" s="30"/>
      <c r="J92" s="4"/>
      <c r="K92" s="4"/>
      <c r="L92" s="4"/>
      <c r="M92" s="4"/>
      <c r="N92" s="4"/>
      <c r="O92" s="4"/>
    </row>
    <row r="93" spans="1:15" ht="15.75" thickBot="1">
      <c r="A93" s="33" t="s">
        <v>70</v>
      </c>
      <c r="B93" s="34"/>
      <c r="C93" s="30"/>
      <c r="D93" s="30"/>
      <c r="E93" s="30"/>
      <c r="F93" s="30"/>
      <c r="G93" s="30"/>
      <c r="H93" s="30"/>
      <c r="I93" s="30"/>
      <c r="J93" s="4"/>
      <c r="K93" s="4"/>
      <c r="L93" s="4"/>
      <c r="M93" s="4"/>
      <c r="N93" s="4"/>
      <c r="O93" s="4"/>
    </row>
    <row r="94" spans="1:15" ht="15.75" thickBot="1">
      <c r="A94" s="318" t="s">
        <v>51</v>
      </c>
      <c r="B94" s="319" t="s">
        <v>15</v>
      </c>
      <c r="C94" s="216" t="s">
        <v>36</v>
      </c>
      <c r="D94" s="216" t="s">
        <v>37</v>
      </c>
      <c r="E94" s="216" t="s">
        <v>38</v>
      </c>
      <c r="F94" s="216" t="s">
        <v>39</v>
      </c>
      <c r="G94" s="216" t="s">
        <v>40</v>
      </c>
      <c r="H94" s="4"/>
      <c r="I94" s="4"/>
      <c r="J94" s="4"/>
      <c r="K94" s="4"/>
      <c r="L94" s="4"/>
      <c r="M94" s="4"/>
      <c r="N94" s="4"/>
      <c r="O94" s="4"/>
    </row>
    <row r="95" spans="1:15" ht="15.75" thickBot="1">
      <c r="A95" s="318"/>
      <c r="B95" s="319"/>
      <c r="C95" s="217"/>
      <c r="D95" s="217"/>
      <c r="E95" s="217"/>
      <c r="F95" s="219"/>
      <c r="G95" s="219"/>
      <c r="H95" s="4"/>
      <c r="I95" s="4"/>
      <c r="J95" s="4"/>
      <c r="K95" s="4"/>
      <c r="L95" s="4"/>
      <c r="M95" s="4"/>
      <c r="N95" s="4"/>
      <c r="O95" s="4"/>
    </row>
    <row r="96" spans="1:15" ht="15.75" thickBot="1">
      <c r="A96" s="223" t="s">
        <v>26</v>
      </c>
      <c r="B96" s="49">
        <v>1902.19</v>
      </c>
      <c r="C96" s="21"/>
      <c r="D96" s="21"/>
      <c r="E96" s="21"/>
      <c r="F96" s="21"/>
      <c r="G96" s="22">
        <f>B96</f>
        <v>1902.19</v>
      </c>
      <c r="H96" s="4"/>
      <c r="I96" s="4"/>
      <c r="J96" s="4"/>
      <c r="K96" s="4"/>
      <c r="L96" s="4"/>
      <c r="M96" s="4"/>
      <c r="N96" s="4"/>
      <c r="O96" s="4"/>
    </row>
    <row r="97" spans="1:15" ht="23.25" thickBot="1">
      <c r="A97" s="214" t="s">
        <v>27</v>
      </c>
      <c r="B97" s="52">
        <v>1142.36</v>
      </c>
      <c r="C97" s="11">
        <f>B97</f>
        <v>1142.36</v>
      </c>
      <c r="D97" s="9"/>
      <c r="E97" s="9"/>
      <c r="F97" s="9"/>
      <c r="G97" s="10"/>
      <c r="H97" s="4"/>
      <c r="I97" s="4"/>
      <c r="J97" s="4"/>
      <c r="K97" s="4"/>
      <c r="L97" s="4"/>
      <c r="M97" s="4"/>
      <c r="N97" s="4"/>
      <c r="O97" s="4"/>
    </row>
    <row r="98" spans="1:15" ht="15.75" thickBot="1">
      <c r="A98" s="223" t="s">
        <v>28</v>
      </c>
      <c r="B98" s="49">
        <v>1544.09</v>
      </c>
      <c r="C98" s="23"/>
      <c r="D98" s="21">
        <f>B98</f>
        <v>1544.09</v>
      </c>
      <c r="E98" s="23"/>
      <c r="F98" s="23"/>
      <c r="G98" s="24"/>
      <c r="H98" s="4"/>
      <c r="I98" s="4"/>
      <c r="J98" s="4"/>
      <c r="K98" s="4"/>
      <c r="L98" s="4"/>
      <c r="M98" s="4"/>
      <c r="N98" s="4"/>
      <c r="O98" s="4"/>
    </row>
    <row r="99" spans="1:15" ht="15.75" thickBot="1">
      <c r="A99" s="213" t="s">
        <v>29</v>
      </c>
      <c r="B99" s="49">
        <v>1448.34</v>
      </c>
      <c r="C99" s="8"/>
      <c r="D99" s="6">
        <f>B99</f>
        <v>1448.34</v>
      </c>
      <c r="E99" s="8"/>
      <c r="F99" s="8"/>
      <c r="G99" s="12"/>
      <c r="H99" s="4"/>
      <c r="I99" s="4"/>
      <c r="J99" s="4"/>
      <c r="K99" s="4"/>
      <c r="L99" s="4"/>
      <c r="M99" s="4"/>
      <c r="N99" s="4"/>
      <c r="O99" s="4"/>
    </row>
    <row r="100" spans="1:15" ht="23.25" thickBot="1">
      <c r="A100" s="214" t="s">
        <v>30</v>
      </c>
      <c r="B100" s="49">
        <v>1360.81</v>
      </c>
      <c r="C100" s="9"/>
      <c r="D100" s="13"/>
      <c r="E100" s="11">
        <f>B100</f>
        <v>1360.81</v>
      </c>
      <c r="F100" s="9"/>
      <c r="G100" s="10"/>
      <c r="H100" s="4"/>
      <c r="I100" s="4"/>
      <c r="J100" s="4"/>
      <c r="K100" s="4"/>
      <c r="L100" s="4"/>
      <c r="M100" s="4"/>
      <c r="N100" s="4"/>
      <c r="O100" s="4"/>
    </row>
    <row r="101" spans="1:15" ht="15.75" thickBot="1">
      <c r="A101" s="213" t="s">
        <v>31</v>
      </c>
      <c r="B101" s="49">
        <v>1690.99</v>
      </c>
      <c r="C101" s="9"/>
      <c r="D101" s="13"/>
      <c r="E101" s="13"/>
      <c r="F101" s="11">
        <f>B101</f>
        <v>1690.99</v>
      </c>
      <c r="G101" s="10"/>
      <c r="H101" s="4"/>
      <c r="I101" s="4"/>
      <c r="J101" s="4"/>
      <c r="K101" s="4"/>
      <c r="L101" s="4"/>
      <c r="M101" s="4"/>
      <c r="N101" s="4"/>
      <c r="O101" s="4"/>
    </row>
    <row r="102" spans="1:15" ht="15.75" thickBot="1">
      <c r="A102" s="213" t="s">
        <v>32</v>
      </c>
      <c r="B102" s="49">
        <v>1611.21</v>
      </c>
      <c r="C102" s="8"/>
      <c r="D102" s="8"/>
      <c r="E102" s="14"/>
      <c r="F102" s="14"/>
      <c r="G102" s="7">
        <f>B102</f>
        <v>1611.21</v>
      </c>
      <c r="H102" s="4"/>
      <c r="I102" s="4"/>
      <c r="J102" s="4"/>
      <c r="K102" s="4"/>
      <c r="L102" s="4"/>
      <c r="M102" s="4"/>
      <c r="N102" s="4"/>
      <c r="O102" s="4"/>
    </row>
    <row r="103" spans="1:15" ht="15.75" thickBot="1">
      <c r="A103" s="215" t="s">
        <v>33</v>
      </c>
      <c r="B103" s="220">
        <f aca="true" t="shared" si="9" ref="B103:G103">SUM(B96:B102)</f>
        <v>10699.990000000002</v>
      </c>
      <c r="C103" s="221">
        <f t="shared" si="9"/>
        <v>1142.36</v>
      </c>
      <c r="D103" s="221">
        <f t="shared" si="9"/>
        <v>2992.43</v>
      </c>
      <c r="E103" s="221">
        <f t="shared" si="9"/>
        <v>1360.81</v>
      </c>
      <c r="F103" s="222">
        <f t="shared" si="9"/>
        <v>1690.99</v>
      </c>
      <c r="G103" s="222">
        <f t="shared" si="9"/>
        <v>3513.4</v>
      </c>
      <c r="H103" s="4"/>
      <c r="I103" s="4"/>
      <c r="J103" s="4"/>
      <c r="K103" s="4"/>
      <c r="L103" s="4"/>
      <c r="M103" s="4"/>
      <c r="N103" s="4"/>
      <c r="O103" s="4"/>
    </row>
    <row r="104" spans="1:15" ht="15.75" thickBot="1">
      <c r="A104" s="15" t="s">
        <v>34</v>
      </c>
      <c r="B104" s="26"/>
      <c r="C104" s="18">
        <f>C103</f>
        <v>1142.36</v>
      </c>
      <c r="D104" s="19">
        <f>C104+D103</f>
        <v>4134.79</v>
      </c>
      <c r="E104" s="17">
        <f>D104+E103</f>
        <v>5495.6</v>
      </c>
      <c r="F104" s="27">
        <f>E104+F103</f>
        <v>7186.59</v>
      </c>
      <c r="G104" s="20">
        <f>F104+G103</f>
        <v>10699.99</v>
      </c>
      <c r="H104" s="4"/>
      <c r="I104" s="4"/>
      <c r="J104" s="4"/>
      <c r="K104" s="4"/>
      <c r="L104" s="4"/>
      <c r="M104" s="4"/>
      <c r="N104" s="4"/>
      <c r="O104" s="4"/>
    </row>
    <row r="105" spans="1:15" ht="15">
      <c r="A105" s="33"/>
      <c r="B105" s="34"/>
      <c r="C105" s="30"/>
      <c r="D105" s="30"/>
      <c r="E105" s="30"/>
      <c r="F105" s="30"/>
      <c r="G105" s="30"/>
      <c r="H105" s="30"/>
      <c r="I105" s="30"/>
      <c r="J105" s="4"/>
      <c r="K105" s="4"/>
      <c r="L105" s="4"/>
      <c r="M105" s="4"/>
      <c r="N105" s="4"/>
      <c r="O105" s="4"/>
    </row>
    <row r="106" spans="1:15" ht="15.75" thickBot="1">
      <c r="A106" s="33" t="s">
        <v>72</v>
      </c>
      <c r="B106" s="34"/>
      <c r="C106" s="30"/>
      <c r="D106" s="30"/>
      <c r="E106" s="30"/>
      <c r="F106" s="30"/>
      <c r="G106" s="30"/>
      <c r="H106" s="30"/>
      <c r="I106" s="30"/>
      <c r="J106" s="4"/>
      <c r="K106" s="4"/>
      <c r="L106" s="4"/>
      <c r="M106" s="4"/>
      <c r="N106" s="4"/>
      <c r="O106" s="4"/>
    </row>
    <row r="107" spans="1:15" ht="15.75" thickBot="1">
      <c r="A107" s="318" t="s">
        <v>52</v>
      </c>
      <c r="B107" s="319" t="s">
        <v>15</v>
      </c>
      <c r="C107" s="216" t="s">
        <v>37</v>
      </c>
      <c r="D107" s="216" t="s">
        <v>38</v>
      </c>
      <c r="E107" s="216" t="s">
        <v>39</v>
      </c>
      <c r="F107" s="216" t="s">
        <v>40</v>
      </c>
      <c r="G107" s="216" t="s">
        <v>41</v>
      </c>
      <c r="H107" s="4"/>
      <c r="I107" s="4"/>
      <c r="J107" s="4"/>
      <c r="K107" s="4"/>
      <c r="L107" s="4"/>
      <c r="M107" s="4"/>
      <c r="N107" s="4"/>
      <c r="O107" s="4"/>
    </row>
    <row r="108" spans="1:15" ht="15.75" thickBot="1">
      <c r="A108" s="318"/>
      <c r="B108" s="319"/>
      <c r="C108" s="217"/>
      <c r="D108" s="217"/>
      <c r="E108" s="217"/>
      <c r="F108" s="219"/>
      <c r="G108" s="219"/>
      <c r="H108" s="4"/>
      <c r="I108" s="4"/>
      <c r="J108" s="4"/>
      <c r="K108" s="4"/>
      <c r="L108" s="4"/>
      <c r="M108" s="4"/>
      <c r="N108" s="4"/>
      <c r="O108" s="4"/>
    </row>
    <row r="109" spans="1:15" ht="15.75" thickBot="1">
      <c r="A109" s="223" t="s">
        <v>26</v>
      </c>
      <c r="B109" s="49">
        <v>3957.7300000000005</v>
      </c>
      <c r="C109" s="21"/>
      <c r="D109" s="21"/>
      <c r="E109" s="21"/>
      <c r="F109" s="21"/>
      <c r="G109" s="22">
        <f>B109</f>
        <v>3957.7300000000005</v>
      </c>
      <c r="H109" s="4"/>
      <c r="I109" s="4"/>
      <c r="J109" s="4"/>
      <c r="K109" s="4"/>
      <c r="L109" s="4"/>
      <c r="M109" s="4"/>
      <c r="N109" s="4"/>
      <c r="O109" s="4"/>
    </row>
    <row r="110" spans="1:15" ht="23.25" thickBot="1">
      <c r="A110" s="214" t="s">
        <v>27</v>
      </c>
      <c r="B110" s="52">
        <v>2378.85</v>
      </c>
      <c r="C110" s="11">
        <f>B110</f>
        <v>2378.85</v>
      </c>
      <c r="D110" s="9"/>
      <c r="E110" s="9"/>
      <c r="F110" s="9"/>
      <c r="G110" s="10"/>
      <c r="H110" s="4"/>
      <c r="I110" s="4"/>
      <c r="J110" s="4"/>
      <c r="K110" s="4"/>
      <c r="L110" s="4"/>
      <c r="M110" s="4"/>
      <c r="N110" s="4"/>
      <c r="O110" s="4"/>
    </row>
    <row r="111" spans="1:15" ht="15.75" thickBot="1">
      <c r="A111" s="223" t="s">
        <v>28</v>
      </c>
      <c r="B111" s="49">
        <v>3215.53</v>
      </c>
      <c r="C111" s="23"/>
      <c r="D111" s="21">
        <f>B111</f>
        <v>3215.53</v>
      </c>
      <c r="E111" s="23"/>
      <c r="F111" s="23"/>
      <c r="G111" s="24"/>
      <c r="H111" s="4"/>
      <c r="I111" s="4"/>
      <c r="J111" s="4"/>
      <c r="K111" s="4"/>
      <c r="L111" s="4"/>
      <c r="M111" s="4"/>
      <c r="N111" s="4"/>
      <c r="O111" s="4"/>
    </row>
    <row r="112" spans="1:15" ht="15.75" thickBot="1">
      <c r="A112" s="213" t="s">
        <v>29</v>
      </c>
      <c r="B112" s="49">
        <v>3015.69</v>
      </c>
      <c r="C112" s="8"/>
      <c r="D112" s="6">
        <f>B112</f>
        <v>3015.69</v>
      </c>
      <c r="E112" s="8"/>
      <c r="F112" s="8"/>
      <c r="G112" s="12"/>
      <c r="H112" s="4"/>
      <c r="I112" s="4"/>
      <c r="J112" s="4"/>
      <c r="K112" s="4"/>
      <c r="L112" s="4"/>
      <c r="M112" s="4"/>
      <c r="N112" s="4"/>
      <c r="O112" s="4"/>
    </row>
    <row r="113" spans="1:15" ht="23.25" thickBot="1">
      <c r="A113" s="214" t="s">
        <v>30</v>
      </c>
      <c r="B113" s="49">
        <v>2835.4600000000005</v>
      </c>
      <c r="C113" s="9"/>
      <c r="D113" s="13"/>
      <c r="E113" s="11">
        <f>B113</f>
        <v>2835.4600000000005</v>
      </c>
      <c r="F113" s="9"/>
      <c r="G113" s="10"/>
      <c r="H113" s="4"/>
      <c r="I113" s="4"/>
      <c r="J113" s="4"/>
      <c r="K113" s="4"/>
      <c r="L113" s="4"/>
      <c r="M113" s="4"/>
      <c r="N113" s="4"/>
      <c r="O113" s="4"/>
    </row>
    <row r="114" spans="1:15" ht="23.25" thickBot="1">
      <c r="A114" s="213" t="s">
        <v>31</v>
      </c>
      <c r="B114" s="49">
        <v>3519.8199999999997</v>
      </c>
      <c r="C114" s="9"/>
      <c r="D114" s="13"/>
      <c r="E114" s="13"/>
      <c r="F114" s="11">
        <f>B114</f>
        <v>3519.8199999999997</v>
      </c>
      <c r="G114" s="10"/>
      <c r="H114" s="4"/>
      <c r="I114" s="4"/>
      <c r="J114" s="4"/>
      <c r="K114" s="4"/>
      <c r="L114" s="4"/>
      <c r="M114" s="4"/>
      <c r="N114" s="4"/>
      <c r="O114" s="4"/>
    </row>
    <row r="115" spans="1:15" ht="15.75" thickBot="1">
      <c r="A115" s="213" t="s">
        <v>32</v>
      </c>
      <c r="B115" s="49">
        <v>3356.7200000000003</v>
      </c>
      <c r="C115" s="8"/>
      <c r="D115" s="8"/>
      <c r="E115" s="14"/>
      <c r="F115" s="14"/>
      <c r="G115" s="7">
        <f>B115</f>
        <v>3356.7200000000003</v>
      </c>
      <c r="H115" s="4"/>
      <c r="I115" s="4"/>
      <c r="J115" s="4"/>
      <c r="K115" s="4"/>
      <c r="L115" s="4"/>
      <c r="M115" s="4"/>
      <c r="N115" s="4"/>
      <c r="O115" s="4"/>
    </row>
    <row r="116" spans="1:15" ht="15.75" thickBot="1">
      <c r="A116" s="215" t="s">
        <v>33</v>
      </c>
      <c r="B116" s="220">
        <f aca="true" t="shared" si="10" ref="B116:G116">SUM(B109:B115)</f>
        <v>22279.800000000003</v>
      </c>
      <c r="C116" s="221">
        <f t="shared" si="10"/>
        <v>2378.85</v>
      </c>
      <c r="D116" s="221">
        <f t="shared" si="10"/>
        <v>6231.22</v>
      </c>
      <c r="E116" s="221">
        <f t="shared" si="10"/>
        <v>2835.4600000000005</v>
      </c>
      <c r="F116" s="222">
        <f t="shared" si="10"/>
        <v>3519.8199999999997</v>
      </c>
      <c r="G116" s="222">
        <f t="shared" si="10"/>
        <v>7314.450000000001</v>
      </c>
      <c r="H116" s="4"/>
      <c r="I116" s="4"/>
      <c r="J116" s="4"/>
      <c r="K116" s="4"/>
      <c r="L116" s="4"/>
      <c r="M116" s="4"/>
      <c r="N116" s="4"/>
      <c r="O116" s="4"/>
    </row>
    <row r="117" spans="1:15" ht="23.25" thickBot="1">
      <c r="A117" s="15" t="s">
        <v>34</v>
      </c>
      <c r="B117" s="26"/>
      <c r="C117" s="18">
        <f>C116</f>
        <v>2378.85</v>
      </c>
      <c r="D117" s="19">
        <f>C117+D116</f>
        <v>8610.07</v>
      </c>
      <c r="E117" s="17">
        <f>D117+E116</f>
        <v>11445.53</v>
      </c>
      <c r="F117" s="27">
        <f>E117+F116</f>
        <v>14965.35</v>
      </c>
      <c r="G117" s="20">
        <f>F117+G116</f>
        <v>22279.800000000003</v>
      </c>
      <c r="H117" s="4"/>
      <c r="I117" s="4"/>
      <c r="J117" s="4"/>
      <c r="K117" s="4"/>
      <c r="L117" s="4"/>
      <c r="M117" s="4"/>
      <c r="N117" s="4"/>
      <c r="O117" s="4"/>
    </row>
    <row r="118" spans="1:15" ht="15">
      <c r="A118" s="33"/>
      <c r="B118" s="34"/>
      <c r="C118" s="30"/>
      <c r="D118" s="30"/>
      <c r="E118" s="30"/>
      <c r="F118" s="30"/>
      <c r="G118" s="30"/>
      <c r="H118" s="30"/>
      <c r="I118" s="30"/>
      <c r="J118" s="4"/>
      <c r="K118" s="4"/>
      <c r="L118" s="4"/>
      <c r="M118" s="4"/>
      <c r="N118" s="4"/>
      <c r="O118" s="4"/>
    </row>
    <row r="119" spans="1:15" ht="15.75" thickBot="1">
      <c r="A119" t="s">
        <v>73</v>
      </c>
      <c r="K119" s="4"/>
      <c r="L119" s="4"/>
      <c r="M119" s="4"/>
      <c r="N119" s="4"/>
      <c r="O119" s="4"/>
    </row>
    <row r="120" spans="1:15" ht="15.75" thickBot="1">
      <c r="A120" s="318" t="s">
        <v>53</v>
      </c>
      <c r="B120" s="319" t="s">
        <v>15</v>
      </c>
      <c r="C120" s="216" t="s">
        <v>44</v>
      </c>
      <c r="D120" s="216" t="s">
        <v>45</v>
      </c>
      <c r="E120" s="216" t="s">
        <v>46</v>
      </c>
      <c r="F120" s="216" t="s">
        <v>24</v>
      </c>
      <c r="G120" s="216" t="s">
        <v>25</v>
      </c>
      <c r="H120" s="4"/>
      <c r="I120" s="4"/>
      <c r="J120" s="4"/>
      <c r="K120" s="4"/>
      <c r="L120" s="4"/>
      <c r="M120" s="4"/>
      <c r="N120" s="4"/>
      <c r="O120" s="4"/>
    </row>
    <row r="121" spans="1:15" ht="15.75" thickBot="1">
      <c r="A121" s="318"/>
      <c r="B121" s="319"/>
      <c r="C121" s="217"/>
      <c r="D121" s="217"/>
      <c r="E121" s="217"/>
      <c r="F121" s="219"/>
      <c r="G121" s="219"/>
      <c r="H121" s="4"/>
      <c r="I121" s="4"/>
      <c r="J121" s="4"/>
      <c r="K121" s="4"/>
      <c r="L121" s="4"/>
      <c r="M121" s="4"/>
      <c r="N121" s="4"/>
      <c r="O121" s="4"/>
    </row>
    <row r="122" spans="1:15" ht="15.75" thickBot="1">
      <c r="A122" s="223" t="s">
        <v>26</v>
      </c>
      <c r="B122" s="49">
        <v>7294.360000000001</v>
      </c>
      <c r="C122" s="21"/>
      <c r="D122" s="21"/>
      <c r="E122" s="21"/>
      <c r="F122" s="21"/>
      <c r="G122" s="22">
        <f>B122</f>
        <v>7294.360000000001</v>
      </c>
      <c r="H122" s="4"/>
      <c r="I122" s="4"/>
      <c r="J122" s="4"/>
      <c r="K122" s="4"/>
      <c r="L122" s="4"/>
      <c r="M122" s="4"/>
      <c r="N122" s="4"/>
      <c r="O122" s="4"/>
    </row>
    <row r="123" spans="1:15" ht="23.25" thickBot="1">
      <c r="A123" s="214" t="s">
        <v>27</v>
      </c>
      <c r="B123" s="52">
        <v>4382.15</v>
      </c>
      <c r="C123" s="11">
        <f>B123</f>
        <v>4382.15</v>
      </c>
      <c r="D123" s="9"/>
      <c r="E123" s="9"/>
      <c r="F123" s="9"/>
      <c r="G123" s="10"/>
      <c r="H123" s="4"/>
      <c r="I123" s="4"/>
      <c r="J123" s="4"/>
      <c r="K123" s="4"/>
      <c r="L123" s="4"/>
      <c r="M123" s="4"/>
      <c r="N123" s="4"/>
      <c r="O123" s="4"/>
    </row>
    <row r="124" spans="1:15" ht="15.75" thickBot="1">
      <c r="A124" s="223" t="s">
        <v>28</v>
      </c>
      <c r="B124" s="49">
        <v>5920.52</v>
      </c>
      <c r="C124" s="23"/>
      <c r="D124" s="21">
        <f>B124</f>
        <v>5920.52</v>
      </c>
      <c r="E124" s="23"/>
      <c r="F124" s="23"/>
      <c r="G124" s="24"/>
      <c r="H124" s="4"/>
      <c r="I124" s="4"/>
      <c r="J124" s="4"/>
      <c r="K124" s="4"/>
      <c r="L124" s="4"/>
      <c r="M124" s="4"/>
      <c r="N124" s="4"/>
      <c r="O124" s="4"/>
    </row>
    <row r="125" spans="1:15" ht="15.75" thickBot="1">
      <c r="A125" s="213" t="s">
        <v>29</v>
      </c>
      <c r="B125" s="49">
        <v>5556.589999999999</v>
      </c>
      <c r="C125" s="8"/>
      <c r="D125" s="6">
        <f>B125</f>
        <v>5556.589999999999</v>
      </c>
      <c r="E125" s="8"/>
      <c r="F125" s="8"/>
      <c r="G125" s="12"/>
      <c r="H125" s="4"/>
      <c r="I125" s="4"/>
      <c r="J125" s="4"/>
      <c r="K125" s="4"/>
      <c r="L125" s="4"/>
      <c r="M125" s="4"/>
      <c r="N125" s="4"/>
      <c r="O125" s="4"/>
    </row>
    <row r="126" spans="1:15" ht="23.25" thickBot="1">
      <c r="A126" s="214" t="s">
        <v>30</v>
      </c>
      <c r="B126" s="49">
        <v>5221.69</v>
      </c>
      <c r="C126" s="9"/>
      <c r="D126" s="13"/>
      <c r="E126" s="11">
        <f>B126</f>
        <v>5221.69</v>
      </c>
      <c r="F126" s="9"/>
      <c r="G126" s="10"/>
      <c r="H126" s="4"/>
      <c r="I126" s="4"/>
      <c r="J126" s="4"/>
      <c r="K126" s="4"/>
      <c r="L126" s="4"/>
      <c r="M126" s="4"/>
      <c r="N126" s="4"/>
      <c r="O126" s="4"/>
    </row>
    <row r="127" spans="1:15" ht="15.75" thickBot="1">
      <c r="A127" s="213" t="s">
        <v>31</v>
      </c>
      <c r="B127" s="49">
        <v>6481.960000000001</v>
      </c>
      <c r="C127" s="9"/>
      <c r="D127" s="13"/>
      <c r="E127" s="13"/>
      <c r="F127" s="11">
        <f>B127</f>
        <v>6481.960000000001</v>
      </c>
      <c r="G127" s="10"/>
      <c r="H127" s="4"/>
      <c r="I127" s="4"/>
      <c r="J127" s="4"/>
      <c r="K127" s="4"/>
      <c r="L127" s="4"/>
      <c r="M127" s="4"/>
      <c r="N127" s="4"/>
      <c r="O127" s="4"/>
    </row>
    <row r="128" spans="1:15" ht="15.75" thickBot="1">
      <c r="A128" s="213" t="s">
        <v>32</v>
      </c>
      <c r="B128" s="49">
        <v>6183.32</v>
      </c>
      <c r="C128" s="8"/>
      <c r="D128" s="8"/>
      <c r="E128" s="14"/>
      <c r="F128" s="14"/>
      <c r="G128" s="7">
        <f>B128</f>
        <v>6183.32</v>
      </c>
      <c r="H128" s="4"/>
      <c r="I128" s="4"/>
      <c r="J128" s="4"/>
      <c r="K128" s="4"/>
      <c r="L128" s="4"/>
      <c r="M128" s="4"/>
      <c r="N128" s="4"/>
      <c r="O128" s="4"/>
    </row>
    <row r="129" spans="1:15" ht="15.75" thickBot="1">
      <c r="A129" s="215" t="s">
        <v>33</v>
      </c>
      <c r="B129" s="220">
        <f aca="true" t="shared" si="11" ref="B129:G129">SUM(B122:B128)</f>
        <v>41040.59</v>
      </c>
      <c r="C129" s="221">
        <f t="shared" si="11"/>
        <v>4382.15</v>
      </c>
      <c r="D129" s="221">
        <f t="shared" si="11"/>
        <v>11477.11</v>
      </c>
      <c r="E129" s="221">
        <f t="shared" si="11"/>
        <v>5221.69</v>
      </c>
      <c r="F129" s="222">
        <f t="shared" si="11"/>
        <v>6481.960000000001</v>
      </c>
      <c r="G129" s="222">
        <f t="shared" si="11"/>
        <v>13477.68</v>
      </c>
      <c r="H129" s="4"/>
      <c r="I129" s="4"/>
      <c r="J129" s="4"/>
      <c r="K129" s="4"/>
      <c r="L129" s="4"/>
      <c r="M129" s="4"/>
      <c r="N129" s="4"/>
      <c r="O129" s="4"/>
    </row>
    <row r="130" spans="1:15" ht="15.75" thickBot="1">
      <c r="A130" s="15" t="s">
        <v>34</v>
      </c>
      <c r="B130" s="26"/>
      <c r="C130" s="18">
        <f>C129</f>
        <v>4382.15</v>
      </c>
      <c r="D130" s="19">
        <f>C130+D129</f>
        <v>15859.26</v>
      </c>
      <c r="E130" s="17">
        <f>D130+E129</f>
        <v>21080.95</v>
      </c>
      <c r="F130" s="27">
        <f>E130+F129</f>
        <v>27562.910000000003</v>
      </c>
      <c r="G130" s="20">
        <f>F130+G129</f>
        <v>41040.590000000004</v>
      </c>
      <c r="H130" s="4"/>
      <c r="I130" s="4"/>
      <c r="J130" s="4"/>
      <c r="K130" s="4"/>
      <c r="L130" s="4"/>
      <c r="M130" s="4"/>
      <c r="N130" s="4"/>
      <c r="O130" s="4"/>
    </row>
    <row r="132" ht="15.75" thickBot="1">
      <c r="A132" t="s">
        <v>74</v>
      </c>
    </row>
    <row r="133" spans="1:15" ht="15.75" thickBot="1">
      <c r="A133" s="318" t="s">
        <v>54</v>
      </c>
      <c r="B133" s="319" t="s">
        <v>15</v>
      </c>
      <c r="C133" s="216" t="s">
        <v>36</v>
      </c>
      <c r="D133" s="216" t="s">
        <v>37</v>
      </c>
      <c r="E133" s="216" t="s">
        <v>38</v>
      </c>
      <c r="F133" s="216" t="s">
        <v>39</v>
      </c>
      <c r="G133" s="216" t="s">
        <v>40</v>
      </c>
      <c r="H133" s="4"/>
      <c r="I133" s="4"/>
      <c r="J133" s="4"/>
      <c r="K133" s="4"/>
      <c r="L133" s="4"/>
      <c r="M133" s="4"/>
      <c r="N133" s="4"/>
      <c r="O133" s="4"/>
    </row>
    <row r="134" spans="1:15" ht="15.75" thickBot="1">
      <c r="A134" s="318"/>
      <c r="B134" s="319"/>
      <c r="C134" s="217"/>
      <c r="D134" s="217"/>
      <c r="E134" s="217"/>
      <c r="F134" s="219"/>
      <c r="G134" s="219"/>
      <c r="H134" s="4"/>
      <c r="I134" s="4"/>
      <c r="J134" s="4"/>
      <c r="K134" s="4"/>
      <c r="L134" s="4"/>
      <c r="M134" s="4"/>
      <c r="N134" s="4"/>
      <c r="O134" s="4"/>
    </row>
    <row r="135" spans="1:15" ht="15.75" thickBot="1">
      <c r="A135" s="223" t="s">
        <v>26</v>
      </c>
      <c r="B135" s="49">
        <v>1249.98</v>
      </c>
      <c r="C135" s="21"/>
      <c r="D135" s="21"/>
      <c r="E135" s="21"/>
      <c r="F135" s="21"/>
      <c r="G135" s="22">
        <f>B135</f>
        <v>1249.98</v>
      </c>
      <c r="H135" s="4"/>
      <c r="I135" s="4"/>
      <c r="J135" s="4"/>
      <c r="K135" s="4"/>
      <c r="L135" s="4"/>
      <c r="M135" s="4"/>
      <c r="N135" s="4"/>
      <c r="O135" s="4"/>
    </row>
    <row r="136" spans="1:15" ht="23.25" thickBot="1">
      <c r="A136" s="214" t="s">
        <v>27</v>
      </c>
      <c r="B136" s="52">
        <v>749.98</v>
      </c>
      <c r="C136" s="11">
        <f>B136</f>
        <v>749.98</v>
      </c>
      <c r="D136" s="9"/>
      <c r="E136" s="9"/>
      <c r="F136" s="9"/>
      <c r="G136" s="10"/>
      <c r="H136" s="4"/>
      <c r="I136" s="4"/>
      <c r="J136" s="4"/>
      <c r="K136" s="4"/>
      <c r="L136" s="4"/>
      <c r="M136" s="4"/>
      <c r="N136" s="4"/>
      <c r="O136" s="4"/>
    </row>
    <row r="137" spans="1:15" ht="15.75" thickBot="1">
      <c r="A137" s="223" t="s">
        <v>28</v>
      </c>
      <c r="B137" s="49">
        <v>1016.3100000000001</v>
      </c>
      <c r="C137" s="23"/>
      <c r="D137" s="21">
        <f>B137</f>
        <v>1016.3100000000001</v>
      </c>
      <c r="E137" s="23"/>
      <c r="F137" s="23"/>
      <c r="G137" s="24"/>
      <c r="H137" s="4"/>
      <c r="I137" s="4"/>
      <c r="J137" s="4"/>
      <c r="K137" s="4"/>
      <c r="L137" s="4"/>
      <c r="M137" s="4"/>
      <c r="N137" s="4"/>
      <c r="O137" s="4"/>
    </row>
    <row r="138" spans="1:15" ht="15.75" thickBot="1">
      <c r="A138" s="213" t="s">
        <v>29</v>
      </c>
      <c r="B138" s="49">
        <v>954.2</v>
      </c>
      <c r="C138" s="8"/>
      <c r="D138" s="6">
        <f>B138</f>
        <v>954.2</v>
      </c>
      <c r="E138" s="8"/>
      <c r="F138" s="8"/>
      <c r="G138" s="12"/>
      <c r="H138" s="4"/>
      <c r="I138" s="4"/>
      <c r="J138" s="4"/>
      <c r="K138" s="4"/>
      <c r="L138" s="4"/>
      <c r="M138" s="4"/>
      <c r="N138" s="4"/>
      <c r="O138" s="4"/>
    </row>
    <row r="139" spans="1:15" ht="23.25" thickBot="1">
      <c r="A139" s="214" t="s">
        <v>30</v>
      </c>
      <c r="B139" s="49">
        <v>895.78</v>
      </c>
      <c r="C139" s="9"/>
      <c r="D139" s="13"/>
      <c r="E139" s="11">
        <f>B139</f>
        <v>895.78</v>
      </c>
      <c r="F139" s="9"/>
      <c r="G139" s="10"/>
      <c r="H139" s="4"/>
      <c r="I139" s="4"/>
      <c r="J139" s="4"/>
      <c r="K139" s="4"/>
      <c r="L139" s="4"/>
      <c r="M139" s="4"/>
      <c r="N139" s="4"/>
      <c r="O139" s="4"/>
    </row>
    <row r="140" spans="1:15" ht="15.75" thickBot="1">
      <c r="A140" s="213" t="s">
        <v>31</v>
      </c>
      <c r="B140" s="49">
        <v>1112.21</v>
      </c>
      <c r="C140" s="9"/>
      <c r="D140" s="13"/>
      <c r="E140" s="13"/>
      <c r="F140" s="11">
        <f>B140</f>
        <v>1112.21</v>
      </c>
      <c r="G140" s="10"/>
      <c r="H140" s="4"/>
      <c r="I140" s="4"/>
      <c r="J140" s="4"/>
      <c r="K140" s="4"/>
      <c r="L140" s="4"/>
      <c r="M140" s="4"/>
      <c r="N140" s="4"/>
      <c r="O140" s="4"/>
    </row>
    <row r="141" spans="1:15" ht="15.75" thickBot="1">
      <c r="A141" s="213" t="s">
        <v>32</v>
      </c>
      <c r="B141" s="49">
        <v>1061.26</v>
      </c>
      <c r="C141" s="8"/>
      <c r="D141" s="8"/>
      <c r="E141" s="14"/>
      <c r="F141" s="14"/>
      <c r="G141" s="7">
        <f>B141</f>
        <v>1061.26</v>
      </c>
      <c r="H141" s="4"/>
      <c r="I141" s="4"/>
      <c r="J141" s="4"/>
      <c r="K141" s="4"/>
      <c r="L141" s="4"/>
      <c r="M141" s="4"/>
      <c r="N141" s="4"/>
      <c r="O141" s="4"/>
    </row>
    <row r="142" spans="1:15" ht="15.75" thickBot="1">
      <c r="A142" s="215" t="s">
        <v>33</v>
      </c>
      <c r="B142" s="220">
        <f aca="true" t="shared" si="12" ref="B142:G142">SUM(B135:B141)</f>
        <v>7039.72</v>
      </c>
      <c r="C142" s="221">
        <f t="shared" si="12"/>
        <v>749.98</v>
      </c>
      <c r="D142" s="221">
        <f t="shared" si="12"/>
        <v>1970.5100000000002</v>
      </c>
      <c r="E142" s="221">
        <f t="shared" si="12"/>
        <v>895.78</v>
      </c>
      <c r="F142" s="222">
        <f t="shared" si="12"/>
        <v>1112.21</v>
      </c>
      <c r="G142" s="222">
        <f t="shared" si="12"/>
        <v>2311.24</v>
      </c>
      <c r="H142" s="4"/>
      <c r="I142" s="4"/>
      <c r="J142" s="4"/>
      <c r="K142" s="4"/>
      <c r="L142" s="4"/>
      <c r="M142" s="4"/>
      <c r="N142" s="4"/>
      <c r="O142" s="4"/>
    </row>
    <row r="143" spans="1:15" ht="15.75" thickBot="1">
      <c r="A143" s="15" t="s">
        <v>34</v>
      </c>
      <c r="B143" s="26"/>
      <c r="C143" s="18">
        <f>C142</f>
        <v>749.98</v>
      </c>
      <c r="D143" s="19">
        <f>C143+D142</f>
        <v>2720.4900000000002</v>
      </c>
      <c r="E143" s="17">
        <f>D143+E142</f>
        <v>3616.2700000000004</v>
      </c>
      <c r="F143" s="27">
        <f>E143+F142</f>
        <v>4728.4800000000005</v>
      </c>
      <c r="G143" s="20">
        <f>F143+G142</f>
        <v>7039.72</v>
      </c>
      <c r="H143" s="4"/>
      <c r="I143" s="4"/>
      <c r="J143" s="4"/>
      <c r="K143" s="4"/>
      <c r="L143" s="4"/>
      <c r="M143" s="4"/>
      <c r="N143" s="4"/>
      <c r="O143" s="4"/>
    </row>
    <row r="145" ht="15.75" thickBot="1">
      <c r="A145" t="s">
        <v>75</v>
      </c>
    </row>
    <row r="146" spans="1:15" ht="15.75" thickBot="1">
      <c r="A146" s="318" t="s">
        <v>55</v>
      </c>
      <c r="B146" s="319" t="s">
        <v>15</v>
      </c>
      <c r="C146" s="216" t="s">
        <v>41</v>
      </c>
      <c r="D146" s="216" t="s">
        <v>44</v>
      </c>
      <c r="E146" s="216" t="s">
        <v>45</v>
      </c>
      <c r="F146" s="216" t="s">
        <v>46</v>
      </c>
      <c r="G146" s="216" t="s">
        <v>24</v>
      </c>
      <c r="H146" s="216" t="s">
        <v>25</v>
      </c>
      <c r="I146" s="216" t="s">
        <v>48</v>
      </c>
      <c r="J146" s="4"/>
      <c r="K146" s="4"/>
      <c r="L146" s="4"/>
      <c r="M146" s="4"/>
      <c r="N146" s="4"/>
      <c r="O146" s="4"/>
    </row>
    <row r="147" spans="1:15" ht="15.75" thickBot="1">
      <c r="A147" s="318"/>
      <c r="B147" s="319"/>
      <c r="C147" s="217"/>
      <c r="D147" s="217"/>
      <c r="E147" s="217"/>
      <c r="F147" s="217"/>
      <c r="G147" s="217"/>
      <c r="H147" s="226"/>
      <c r="I147" s="219"/>
      <c r="J147" s="4"/>
      <c r="K147" s="4"/>
      <c r="L147" s="4"/>
      <c r="M147" s="4"/>
      <c r="N147" s="4"/>
      <c r="O147" s="4"/>
    </row>
    <row r="148" spans="1:15" ht="15.75" thickBot="1">
      <c r="A148" s="223" t="s">
        <v>26</v>
      </c>
      <c r="B148" s="49">
        <v>12503.31</v>
      </c>
      <c r="C148" s="21"/>
      <c r="D148" s="21"/>
      <c r="E148" s="21"/>
      <c r="F148" s="21"/>
      <c r="G148" s="21"/>
      <c r="H148" s="35"/>
      <c r="I148" s="22">
        <f>B148</f>
        <v>12503.31</v>
      </c>
      <c r="J148" s="4"/>
      <c r="K148" s="4"/>
      <c r="L148" s="4"/>
      <c r="M148" s="4"/>
      <c r="N148" s="4"/>
      <c r="O148" s="4"/>
    </row>
    <row r="149" spans="1:15" ht="23.25" thickBot="1">
      <c r="A149" s="214" t="s">
        <v>27</v>
      </c>
      <c r="B149" s="52">
        <v>7513.26</v>
      </c>
      <c r="C149" s="11">
        <f>B149</f>
        <v>7513.26</v>
      </c>
      <c r="D149" s="9"/>
      <c r="E149" s="9"/>
      <c r="F149" s="9"/>
      <c r="G149" s="9"/>
      <c r="H149" s="36"/>
      <c r="I149" s="10"/>
      <c r="J149" s="4"/>
      <c r="K149" s="4"/>
      <c r="L149" s="4"/>
      <c r="M149" s="4"/>
      <c r="N149" s="4"/>
      <c r="O149" s="4"/>
    </row>
    <row r="150" spans="1:15" ht="15.75" thickBot="1">
      <c r="A150" s="223" t="s">
        <v>28</v>
      </c>
      <c r="B150" s="49">
        <v>10152.35</v>
      </c>
      <c r="C150" s="23"/>
      <c r="D150" s="21"/>
      <c r="E150" s="21"/>
      <c r="F150" s="21">
        <f>B150</f>
        <v>10152.35</v>
      </c>
      <c r="G150" s="37"/>
      <c r="H150" s="38"/>
      <c r="I150" s="39"/>
      <c r="J150" s="4"/>
      <c r="K150" s="4"/>
      <c r="L150" s="4"/>
      <c r="M150" s="4"/>
      <c r="N150" s="4"/>
      <c r="O150" s="4"/>
    </row>
    <row r="151" spans="1:15" ht="15.75" thickBot="1">
      <c r="A151" s="213" t="s">
        <v>29</v>
      </c>
      <c r="B151" s="49">
        <v>9526.46</v>
      </c>
      <c r="C151" s="8"/>
      <c r="D151" s="21"/>
      <c r="E151" s="21"/>
      <c r="F151" s="21">
        <f>B151</f>
        <v>9526.46</v>
      </c>
      <c r="G151" s="40"/>
      <c r="H151" s="41"/>
      <c r="I151" s="42"/>
      <c r="J151" s="4"/>
      <c r="K151" s="4"/>
      <c r="L151" s="4"/>
      <c r="M151" s="4"/>
      <c r="N151" s="4"/>
      <c r="O151" s="4"/>
    </row>
    <row r="152" spans="1:15" ht="23.25" thickBot="1">
      <c r="A152" s="214" t="s">
        <v>30</v>
      </c>
      <c r="B152" s="49">
        <v>8952.93</v>
      </c>
      <c r="C152" s="9"/>
      <c r="D152" s="13"/>
      <c r="E152" s="13"/>
      <c r="F152" s="11"/>
      <c r="G152" s="11">
        <f>B152</f>
        <v>8952.93</v>
      </c>
      <c r="H152" s="43"/>
      <c r="I152" s="44"/>
      <c r="J152" s="4"/>
      <c r="K152" s="4"/>
      <c r="L152" s="4"/>
      <c r="M152" s="4"/>
      <c r="N152" s="4"/>
      <c r="O152" s="4"/>
    </row>
    <row r="153" spans="1:15" ht="23.25" thickBot="1">
      <c r="A153" s="213" t="s">
        <v>31</v>
      </c>
      <c r="B153" s="49">
        <v>11112.73</v>
      </c>
      <c r="C153" s="9"/>
      <c r="D153" s="13"/>
      <c r="E153" s="13"/>
      <c r="F153" s="43"/>
      <c r="G153" s="13"/>
      <c r="H153" s="11">
        <f>B153</f>
        <v>11112.73</v>
      </c>
      <c r="I153" s="44"/>
      <c r="J153" s="4"/>
      <c r="K153" s="4"/>
      <c r="L153" s="4"/>
      <c r="M153" s="4"/>
      <c r="N153" s="4"/>
      <c r="O153" s="4"/>
    </row>
    <row r="154" spans="1:15" ht="15.75" thickBot="1">
      <c r="A154" s="213" t="s">
        <v>32</v>
      </c>
      <c r="B154" s="49">
        <v>10599.01</v>
      </c>
      <c r="C154" s="8"/>
      <c r="D154" s="8"/>
      <c r="E154" s="14"/>
      <c r="F154" s="14"/>
      <c r="G154" s="14"/>
      <c r="H154" s="14"/>
      <c r="I154" s="7">
        <f>B154</f>
        <v>10599.01</v>
      </c>
      <c r="J154" s="4"/>
      <c r="K154" s="4"/>
      <c r="L154" s="4"/>
      <c r="M154" s="4"/>
      <c r="N154" s="4"/>
      <c r="O154" s="4"/>
    </row>
    <row r="155" spans="1:15" ht="15.75" thickBot="1">
      <c r="A155" s="215" t="s">
        <v>33</v>
      </c>
      <c r="B155" s="220">
        <f aca="true" t="shared" si="13" ref="B155:I155">SUM(B148:B154)</f>
        <v>70360.04999999999</v>
      </c>
      <c r="C155" s="221">
        <f t="shared" si="13"/>
        <v>7513.26</v>
      </c>
      <c r="D155" s="221">
        <f t="shared" si="13"/>
        <v>0</v>
      </c>
      <c r="E155" s="221">
        <f t="shared" si="13"/>
        <v>0</v>
      </c>
      <c r="F155" s="221">
        <f t="shared" si="13"/>
        <v>19678.809999999998</v>
      </c>
      <c r="G155" s="221">
        <f t="shared" si="13"/>
        <v>8952.93</v>
      </c>
      <c r="H155" s="227">
        <f t="shared" si="13"/>
        <v>11112.73</v>
      </c>
      <c r="I155" s="222">
        <f t="shared" si="13"/>
        <v>23102.32</v>
      </c>
      <c r="J155" s="4"/>
      <c r="K155" s="4"/>
      <c r="L155" s="4"/>
      <c r="M155" s="4"/>
      <c r="N155" s="4"/>
      <c r="O155" s="4"/>
    </row>
    <row r="156" spans="1:15" ht="23.25" thickBot="1">
      <c r="A156" s="15" t="s">
        <v>34</v>
      </c>
      <c r="B156" s="26"/>
      <c r="C156" s="18">
        <f>C155</f>
        <v>7513.26</v>
      </c>
      <c r="D156" s="19">
        <f aca="true" t="shared" si="14" ref="D156:I156">C156+D155</f>
        <v>7513.26</v>
      </c>
      <c r="E156" s="17">
        <f t="shared" si="14"/>
        <v>7513.26</v>
      </c>
      <c r="F156" s="19">
        <f t="shared" si="14"/>
        <v>27192.07</v>
      </c>
      <c r="G156" s="45">
        <f t="shared" si="14"/>
        <v>36145</v>
      </c>
      <c r="H156" s="19">
        <f t="shared" si="14"/>
        <v>47257.729999999996</v>
      </c>
      <c r="I156" s="20">
        <f t="shared" si="14"/>
        <v>70360.04999999999</v>
      </c>
      <c r="J156" s="4"/>
      <c r="K156" s="4"/>
      <c r="L156" s="4"/>
      <c r="M156" s="4"/>
      <c r="N156" s="4"/>
      <c r="O156" s="4"/>
    </row>
    <row r="158" ht="15.75" thickBot="1">
      <c r="A158" t="s">
        <v>77</v>
      </c>
    </row>
    <row r="159" spans="1:15" ht="15.75" thickBot="1">
      <c r="A159" s="318" t="s">
        <v>56</v>
      </c>
      <c r="B159" s="319" t="s">
        <v>15</v>
      </c>
      <c r="C159" s="216" t="s">
        <v>37</v>
      </c>
      <c r="D159" s="216" t="s">
        <v>38</v>
      </c>
      <c r="E159" s="216" t="s">
        <v>39</v>
      </c>
      <c r="F159" s="216" t="s">
        <v>40</v>
      </c>
      <c r="G159" s="216" t="s">
        <v>41</v>
      </c>
      <c r="H159" s="4"/>
      <c r="I159" s="4"/>
      <c r="J159" s="4"/>
      <c r="K159" s="4"/>
      <c r="L159" s="4"/>
      <c r="M159" s="4"/>
      <c r="N159" s="4"/>
      <c r="O159" s="4"/>
    </row>
    <row r="160" spans="1:15" ht="15.75" thickBot="1">
      <c r="A160" s="318"/>
      <c r="B160" s="319"/>
      <c r="C160" s="217"/>
      <c r="D160" s="217"/>
      <c r="E160" s="217"/>
      <c r="F160" s="219"/>
      <c r="G160" s="219"/>
      <c r="H160" s="4"/>
      <c r="I160" s="4"/>
      <c r="J160" s="4"/>
      <c r="K160" s="4"/>
      <c r="L160" s="4"/>
      <c r="M160" s="4"/>
      <c r="N160" s="4"/>
      <c r="O160" s="4"/>
    </row>
    <row r="161" spans="1:15" ht="15.75" thickBot="1">
      <c r="A161" s="223" t="s">
        <v>26</v>
      </c>
      <c r="B161" s="49">
        <v>4116.72</v>
      </c>
      <c r="C161" s="21"/>
      <c r="D161" s="21"/>
      <c r="E161" s="21"/>
      <c r="F161" s="21"/>
      <c r="G161" s="22">
        <f>B161</f>
        <v>4116.72</v>
      </c>
      <c r="H161" s="4"/>
      <c r="I161" s="4"/>
      <c r="J161" s="4"/>
      <c r="K161" s="4"/>
      <c r="L161" s="4"/>
      <c r="M161" s="4"/>
      <c r="N161" s="4"/>
      <c r="O161" s="4"/>
    </row>
    <row r="162" spans="1:15" ht="23.25" thickBot="1">
      <c r="A162" s="214" t="s">
        <v>27</v>
      </c>
      <c r="B162" s="52">
        <v>2473.81</v>
      </c>
      <c r="C162" s="11">
        <f>B162</f>
        <v>2473.81</v>
      </c>
      <c r="D162" s="9"/>
      <c r="E162" s="9"/>
      <c r="F162" s="9"/>
      <c r="G162" s="10"/>
      <c r="H162" s="4"/>
      <c r="I162" s="4"/>
      <c r="J162" s="4"/>
      <c r="K162" s="4"/>
      <c r="L162" s="4"/>
      <c r="M162" s="4"/>
      <c r="N162" s="4"/>
      <c r="O162" s="4"/>
    </row>
    <row r="163" spans="1:15" ht="15.75" thickBot="1">
      <c r="A163" s="223" t="s">
        <v>28</v>
      </c>
      <c r="B163" s="49">
        <v>3341.66</v>
      </c>
      <c r="C163" s="23"/>
      <c r="D163" s="21">
        <f>B163</f>
        <v>3341.66</v>
      </c>
      <c r="E163" s="23"/>
      <c r="F163" s="23"/>
      <c r="G163" s="24"/>
      <c r="H163" s="4"/>
      <c r="I163" s="4"/>
      <c r="J163" s="4"/>
      <c r="K163" s="4"/>
      <c r="L163" s="4"/>
      <c r="M163" s="4"/>
      <c r="N163" s="4"/>
      <c r="O163" s="4"/>
    </row>
    <row r="164" spans="1:15" ht="15.75" thickBot="1">
      <c r="A164" s="213" t="s">
        <v>29</v>
      </c>
      <c r="B164" s="49">
        <v>3134.7</v>
      </c>
      <c r="C164" s="8"/>
      <c r="D164" s="6">
        <f>B164</f>
        <v>3134.7</v>
      </c>
      <c r="E164" s="8"/>
      <c r="F164" s="8"/>
      <c r="G164" s="12"/>
      <c r="H164" s="4"/>
      <c r="I164" s="4"/>
      <c r="J164" s="4"/>
      <c r="K164" s="4"/>
      <c r="L164" s="4"/>
      <c r="M164" s="4"/>
      <c r="N164" s="4"/>
      <c r="O164" s="4"/>
    </row>
    <row r="165" spans="1:15" ht="23.25" thickBot="1">
      <c r="A165" s="214" t="s">
        <v>30</v>
      </c>
      <c r="B165" s="49">
        <v>2945.88</v>
      </c>
      <c r="C165" s="9"/>
      <c r="D165" s="13"/>
      <c r="E165" s="11">
        <f>B165</f>
        <v>2945.88</v>
      </c>
      <c r="F165" s="9"/>
      <c r="G165" s="10"/>
      <c r="H165" s="4"/>
      <c r="I165" s="4"/>
      <c r="J165" s="4"/>
      <c r="K165" s="4"/>
      <c r="L165" s="4"/>
      <c r="M165" s="4"/>
      <c r="N165" s="4"/>
      <c r="O165" s="4"/>
    </row>
    <row r="166" spans="1:15" ht="15.75" thickBot="1">
      <c r="A166" s="213" t="s">
        <v>31</v>
      </c>
      <c r="B166" s="49">
        <v>3658.24</v>
      </c>
      <c r="C166" s="9"/>
      <c r="D166" s="13"/>
      <c r="E166" s="13"/>
      <c r="F166" s="11">
        <f>B166</f>
        <v>3658.24</v>
      </c>
      <c r="G166" s="10"/>
      <c r="H166" s="4"/>
      <c r="I166" s="4"/>
      <c r="J166" s="4"/>
      <c r="K166" s="4"/>
      <c r="L166" s="4"/>
      <c r="M166" s="4"/>
      <c r="N166" s="4"/>
      <c r="O166" s="4"/>
    </row>
    <row r="167" spans="1:15" ht="15.75" thickBot="1">
      <c r="A167" s="213" t="s">
        <v>32</v>
      </c>
      <c r="B167" s="49">
        <v>3488.67</v>
      </c>
      <c r="C167" s="8"/>
      <c r="D167" s="8"/>
      <c r="E167" s="14"/>
      <c r="F167" s="14"/>
      <c r="G167" s="7">
        <f>B167</f>
        <v>3488.67</v>
      </c>
      <c r="H167" s="4"/>
      <c r="I167" s="4"/>
      <c r="J167" s="4"/>
      <c r="K167" s="4"/>
      <c r="L167" s="4"/>
      <c r="M167" s="4"/>
      <c r="N167" s="4"/>
      <c r="O167" s="4"/>
    </row>
    <row r="168" spans="1:15" ht="15.75" thickBot="1">
      <c r="A168" s="215" t="s">
        <v>33</v>
      </c>
      <c r="B168" s="220">
        <f aca="true" t="shared" si="15" ref="B168:G168">SUM(B161:B167)</f>
        <v>23159.68</v>
      </c>
      <c r="C168" s="221">
        <f t="shared" si="15"/>
        <v>2473.81</v>
      </c>
      <c r="D168" s="221">
        <f t="shared" si="15"/>
        <v>6476.36</v>
      </c>
      <c r="E168" s="221">
        <f t="shared" si="15"/>
        <v>2945.88</v>
      </c>
      <c r="F168" s="222">
        <f t="shared" si="15"/>
        <v>3658.24</v>
      </c>
      <c r="G168" s="222">
        <f t="shared" si="15"/>
        <v>7605.39</v>
      </c>
      <c r="H168" s="4"/>
      <c r="I168" s="4"/>
      <c r="J168" s="4"/>
      <c r="K168" s="4"/>
      <c r="L168" s="4"/>
      <c r="M168" s="4"/>
      <c r="N168" s="4"/>
      <c r="O168" s="4"/>
    </row>
    <row r="169" spans="1:15" ht="15.75" thickBot="1">
      <c r="A169" s="15" t="s">
        <v>34</v>
      </c>
      <c r="B169" s="26"/>
      <c r="C169" s="18">
        <f>C168</f>
        <v>2473.81</v>
      </c>
      <c r="D169" s="19">
        <f>C169+D168</f>
        <v>8950.17</v>
      </c>
      <c r="E169" s="17">
        <f>D169+E168</f>
        <v>11896.05</v>
      </c>
      <c r="F169" s="27">
        <f>E169+F168</f>
        <v>15554.289999999999</v>
      </c>
      <c r="G169" s="20">
        <f>F169+G168</f>
        <v>23159.68</v>
      </c>
      <c r="H169" s="4"/>
      <c r="I169" s="4"/>
      <c r="J169" s="4"/>
      <c r="K169" s="4"/>
      <c r="L169" s="4"/>
      <c r="M169" s="4"/>
      <c r="N169" s="4"/>
      <c r="O169" s="4"/>
    </row>
    <row r="184" ht="15"/>
    <row r="185" ht="15"/>
  </sheetData>
  <sheetProtection/>
  <mergeCells count="26">
    <mergeCell ref="A159:A160"/>
    <mergeCell ref="B159:B160"/>
    <mergeCell ref="A120:A121"/>
    <mergeCell ref="B120:B121"/>
    <mergeCell ref="A133:A134"/>
    <mergeCell ref="B133:B134"/>
    <mergeCell ref="A146:A147"/>
    <mergeCell ref="B146:B147"/>
    <mergeCell ref="A81:A82"/>
    <mergeCell ref="B81:B82"/>
    <mergeCell ref="A94:A95"/>
    <mergeCell ref="B94:B95"/>
    <mergeCell ref="A107:A108"/>
    <mergeCell ref="B107:B108"/>
    <mergeCell ref="A42:A43"/>
    <mergeCell ref="B42:B43"/>
    <mergeCell ref="A55:A56"/>
    <mergeCell ref="B55:B56"/>
    <mergeCell ref="A68:A69"/>
    <mergeCell ref="B68:B69"/>
    <mergeCell ref="A2:A3"/>
    <mergeCell ref="B2:B3"/>
    <mergeCell ref="A15:A16"/>
    <mergeCell ref="B15:B16"/>
    <mergeCell ref="A28:A29"/>
    <mergeCell ref="B28:B29"/>
  </mergeCells>
  <printOptions/>
  <pageMargins left="0.15748031496062992" right="0.2362204724409449" top="0.9055118110236221" bottom="0.1968503937007874" header="0.31496062992125984" footer="0.15748031496062992"/>
  <pageSetup fitToHeight="1" fitToWidth="1" horizontalDpi="600" verticalDpi="600" orientation="landscape" paperSize="9" scale="18" r:id="rId2"/>
  <headerFooter>
    <oddHeader>&amp;L
&amp;C&amp;14REGULARIZAÇÃO FUNDIÁRIA-PROGRAMA PAPEL PASSADO&amp;11
MINISTÉRIO DAS CIDADE                                          PELOTAS/RS
CRONOGRAMA FISICO FINANCEIRO POR META&amp;RMARÇO/2015
</oddHeader>
  </headerFooter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7.140625" style="0" customWidth="1"/>
    <col min="2" max="2" width="16.140625" style="0" customWidth="1"/>
    <col min="3" max="3" width="15.140625" style="0" customWidth="1"/>
    <col min="4" max="6" width="14.00390625" style="0" customWidth="1"/>
    <col min="7" max="7" width="15.00390625" style="0" customWidth="1"/>
    <col min="8" max="15" width="14.00390625" style="0" customWidth="1"/>
    <col min="16" max="16" width="15.421875" style="0" customWidth="1"/>
    <col min="17" max="17" width="12.7109375" style="0" bestFit="1" customWidth="1"/>
  </cols>
  <sheetData>
    <row r="2" spans="6:8" ht="18.75">
      <c r="F2" s="237" t="s">
        <v>112</v>
      </c>
      <c r="G2" s="1"/>
      <c r="H2" s="1"/>
    </row>
    <row r="3" spans="6:8" ht="15">
      <c r="F3" s="239" t="s">
        <v>113</v>
      </c>
      <c r="G3" s="1"/>
      <c r="H3" s="1"/>
    </row>
    <row r="4" spans="6:10" ht="18.75">
      <c r="F4" s="61" t="s">
        <v>117</v>
      </c>
      <c r="G4" s="1"/>
      <c r="H4" s="1"/>
      <c r="J4" s="1" t="s">
        <v>114</v>
      </c>
    </row>
    <row r="8" ht="15.75" thickBot="1"/>
    <row r="9" spans="2:16" ht="18.75">
      <c r="B9" s="258" t="s">
        <v>115</v>
      </c>
      <c r="C9" s="251">
        <v>1</v>
      </c>
      <c r="D9" s="47">
        <v>2</v>
      </c>
      <c r="E9" s="47">
        <v>3</v>
      </c>
      <c r="F9" s="47">
        <v>4</v>
      </c>
      <c r="G9" s="47">
        <v>5</v>
      </c>
      <c r="H9" s="47">
        <v>6</v>
      </c>
      <c r="I9" s="47">
        <v>7</v>
      </c>
      <c r="J9" s="47">
        <v>8</v>
      </c>
      <c r="K9" s="47">
        <v>9</v>
      </c>
      <c r="L9" s="47">
        <v>10</v>
      </c>
      <c r="M9" s="47">
        <v>11</v>
      </c>
      <c r="N9" s="47">
        <v>12</v>
      </c>
      <c r="O9" s="240">
        <v>13</v>
      </c>
      <c r="P9" s="320" t="s">
        <v>63</v>
      </c>
    </row>
    <row r="10" spans="2:16" ht="30.75" thickBot="1">
      <c r="B10" s="259" t="s">
        <v>116</v>
      </c>
      <c r="C10" s="252" t="s">
        <v>0</v>
      </c>
      <c r="D10" s="234" t="s">
        <v>9</v>
      </c>
      <c r="E10" s="234" t="s">
        <v>8</v>
      </c>
      <c r="F10" s="234" t="s">
        <v>10</v>
      </c>
      <c r="G10" s="234" t="s">
        <v>11</v>
      </c>
      <c r="H10" s="234" t="s">
        <v>1</v>
      </c>
      <c r="I10" s="234" t="s">
        <v>2</v>
      </c>
      <c r="J10" s="234" t="s">
        <v>57</v>
      </c>
      <c r="K10" s="234" t="s">
        <v>3</v>
      </c>
      <c r="L10" s="234" t="s">
        <v>4</v>
      </c>
      <c r="M10" s="234" t="s">
        <v>58</v>
      </c>
      <c r="N10" s="234" t="s">
        <v>6</v>
      </c>
      <c r="O10" s="241" t="s">
        <v>7</v>
      </c>
      <c r="P10" s="321"/>
    </row>
    <row r="11" spans="2:16" ht="15">
      <c r="B11" s="260" t="s">
        <v>26</v>
      </c>
      <c r="C11" s="253">
        <v>23417.79</v>
      </c>
      <c r="D11" s="232">
        <v>8492.720000000001</v>
      </c>
      <c r="E11" s="232">
        <v>1694.7700000000002</v>
      </c>
      <c r="F11" s="232">
        <v>4427.63</v>
      </c>
      <c r="G11" s="233">
        <v>17948.53</v>
      </c>
      <c r="H11" s="233">
        <v>4819.52</v>
      </c>
      <c r="I11" s="233">
        <v>6512</v>
      </c>
      <c r="J11" s="233">
        <v>1902.19</v>
      </c>
      <c r="K11" s="233">
        <v>3957.7300000000005</v>
      </c>
      <c r="L11" s="233">
        <v>7294.360000000001</v>
      </c>
      <c r="M11" s="233">
        <v>1249.98</v>
      </c>
      <c r="N11" s="233">
        <v>12503.31</v>
      </c>
      <c r="O11" s="242">
        <v>4116.72</v>
      </c>
      <c r="P11" s="246">
        <f>SUM(C11:O11)</f>
        <v>98337.24999999999</v>
      </c>
    </row>
    <row r="12" spans="2:16" ht="22.5">
      <c r="B12" s="261" t="s">
        <v>27</v>
      </c>
      <c r="C12" s="254">
        <v>14068.460000000001</v>
      </c>
      <c r="D12" s="230">
        <v>5100.799999999999</v>
      </c>
      <c r="E12" s="230">
        <v>1016.0600000000001</v>
      </c>
      <c r="F12" s="230">
        <v>2660.59</v>
      </c>
      <c r="G12" s="231">
        <v>10784.19</v>
      </c>
      <c r="H12" s="231">
        <v>2895.24</v>
      </c>
      <c r="I12" s="231">
        <v>3912.5599999999995</v>
      </c>
      <c r="J12" s="231">
        <v>1142.36</v>
      </c>
      <c r="K12" s="231">
        <v>2378.85</v>
      </c>
      <c r="L12" s="231">
        <v>4382.15</v>
      </c>
      <c r="M12" s="231">
        <v>749.98</v>
      </c>
      <c r="N12" s="231">
        <v>7513.26</v>
      </c>
      <c r="O12" s="243">
        <v>2473.81</v>
      </c>
      <c r="P12" s="246">
        <f aca="true" t="shared" si="0" ref="P12:P19">SUM(C12:O12)</f>
        <v>59078.310000000005</v>
      </c>
    </row>
    <row r="13" spans="2:16" ht="15">
      <c r="B13" s="261" t="s">
        <v>28</v>
      </c>
      <c r="C13" s="255">
        <v>19014.11</v>
      </c>
      <c r="D13" s="228">
        <v>6894.540000000001</v>
      </c>
      <c r="E13" s="228">
        <v>1374.25</v>
      </c>
      <c r="F13" s="228">
        <v>3595.15</v>
      </c>
      <c r="G13" s="229">
        <v>14572.31</v>
      </c>
      <c r="H13" s="229">
        <v>3912.78</v>
      </c>
      <c r="I13" s="229">
        <v>5287.22</v>
      </c>
      <c r="J13" s="229">
        <v>1544.09</v>
      </c>
      <c r="K13" s="229">
        <v>3215.53</v>
      </c>
      <c r="L13" s="229">
        <v>5920.52</v>
      </c>
      <c r="M13" s="229">
        <v>1016.3100000000001</v>
      </c>
      <c r="N13" s="229">
        <v>10152.35</v>
      </c>
      <c r="O13" s="244">
        <v>3341.66</v>
      </c>
      <c r="P13" s="246">
        <f t="shared" si="0"/>
        <v>79840.82</v>
      </c>
    </row>
    <row r="14" spans="2:16" ht="22.5">
      <c r="B14" s="261" t="s">
        <v>29</v>
      </c>
      <c r="C14" s="255">
        <v>17845.98</v>
      </c>
      <c r="D14" s="228">
        <v>6470.18</v>
      </c>
      <c r="E14" s="228">
        <v>1288.9</v>
      </c>
      <c r="F14" s="228">
        <v>3376.09</v>
      </c>
      <c r="G14" s="229">
        <v>13675.33</v>
      </c>
      <c r="H14" s="229">
        <v>3672.98</v>
      </c>
      <c r="I14" s="229">
        <v>4961.880000000001</v>
      </c>
      <c r="J14" s="229">
        <v>1448.34</v>
      </c>
      <c r="K14" s="229">
        <v>3015.69</v>
      </c>
      <c r="L14" s="229">
        <v>5556.589999999999</v>
      </c>
      <c r="M14" s="229">
        <v>954.2</v>
      </c>
      <c r="N14" s="229">
        <v>9526.46</v>
      </c>
      <c r="O14" s="244">
        <v>3134.7</v>
      </c>
      <c r="P14" s="246">
        <f t="shared" si="0"/>
        <v>74927.31999999999</v>
      </c>
    </row>
    <row r="15" spans="2:16" ht="33.75">
      <c r="B15" s="261" t="s">
        <v>30</v>
      </c>
      <c r="C15" s="255">
        <v>16767.719999999998</v>
      </c>
      <c r="D15" s="228">
        <v>6081.499999999999</v>
      </c>
      <c r="E15" s="228">
        <v>1211.73</v>
      </c>
      <c r="F15" s="228">
        <v>3171.5999999999995</v>
      </c>
      <c r="G15" s="229">
        <v>12851.25</v>
      </c>
      <c r="H15" s="229">
        <v>3449.27</v>
      </c>
      <c r="I15" s="229">
        <v>4662.26</v>
      </c>
      <c r="J15" s="229">
        <v>1360.81</v>
      </c>
      <c r="K15" s="229">
        <v>2835.4600000000005</v>
      </c>
      <c r="L15" s="229">
        <v>5221.69</v>
      </c>
      <c r="M15" s="229">
        <v>895.78</v>
      </c>
      <c r="N15" s="229">
        <v>8952.93</v>
      </c>
      <c r="O15" s="244">
        <v>2945.88</v>
      </c>
      <c r="P15" s="246">
        <f t="shared" si="0"/>
        <v>70407.88</v>
      </c>
    </row>
    <row r="16" spans="2:16" ht="22.5">
      <c r="B16" s="261" t="s">
        <v>31</v>
      </c>
      <c r="C16" s="255">
        <v>20812.03</v>
      </c>
      <c r="D16" s="228">
        <v>7546.550000000001</v>
      </c>
      <c r="E16" s="228">
        <v>1504.4299999999998</v>
      </c>
      <c r="F16" s="228">
        <v>3934.6600000000003</v>
      </c>
      <c r="G16" s="229">
        <v>15950.42</v>
      </c>
      <c r="H16" s="229">
        <v>4282.65</v>
      </c>
      <c r="I16" s="229">
        <v>5787.23</v>
      </c>
      <c r="J16" s="229">
        <v>1690.99</v>
      </c>
      <c r="K16" s="229">
        <v>3519.8199999999997</v>
      </c>
      <c r="L16" s="229">
        <v>6481.960000000001</v>
      </c>
      <c r="M16" s="229">
        <v>1112.21</v>
      </c>
      <c r="N16" s="229">
        <v>11112.73</v>
      </c>
      <c r="O16" s="244">
        <v>3658.24</v>
      </c>
      <c r="P16" s="246">
        <f t="shared" si="0"/>
        <v>87393.92000000001</v>
      </c>
    </row>
    <row r="17" spans="2:16" ht="23.25" thickBot="1">
      <c r="B17" s="262" t="s">
        <v>32</v>
      </c>
      <c r="C17" s="256">
        <v>19851.87</v>
      </c>
      <c r="D17" s="235">
        <v>7198.679999999999</v>
      </c>
      <c r="E17" s="235">
        <v>1435.65</v>
      </c>
      <c r="F17" s="235">
        <v>3753.81</v>
      </c>
      <c r="G17" s="236">
        <v>15214.74</v>
      </c>
      <c r="H17" s="236">
        <v>4083.66</v>
      </c>
      <c r="I17" s="236">
        <v>5519.33</v>
      </c>
      <c r="J17" s="236">
        <v>1611.21</v>
      </c>
      <c r="K17" s="236">
        <v>3356.7200000000003</v>
      </c>
      <c r="L17" s="236">
        <v>6183.32</v>
      </c>
      <c r="M17" s="236">
        <v>1061.26</v>
      </c>
      <c r="N17" s="236">
        <v>10599.01</v>
      </c>
      <c r="O17" s="245">
        <v>3488.67</v>
      </c>
      <c r="P17" s="247">
        <f t="shared" si="0"/>
        <v>83357.93</v>
      </c>
    </row>
    <row r="18" spans="2:16" ht="23.25" thickBot="1">
      <c r="B18" s="263" t="s">
        <v>33</v>
      </c>
      <c r="C18" s="257">
        <v>131777.96</v>
      </c>
      <c r="D18" s="248">
        <v>47784.97</v>
      </c>
      <c r="E18" s="248">
        <v>9525.79</v>
      </c>
      <c r="F18" s="248">
        <v>24919.530000000002</v>
      </c>
      <c r="G18" s="248">
        <v>100996.77</v>
      </c>
      <c r="H18" s="248">
        <v>27116.1</v>
      </c>
      <c r="I18" s="248">
        <v>36642.479999999996</v>
      </c>
      <c r="J18" s="248">
        <v>10699.99</v>
      </c>
      <c r="K18" s="248">
        <v>22279.800000000003</v>
      </c>
      <c r="L18" s="248">
        <v>41040.59</v>
      </c>
      <c r="M18" s="248">
        <v>7039.72</v>
      </c>
      <c r="N18" s="248">
        <v>70360.05</v>
      </c>
      <c r="O18" s="249">
        <v>23159.68</v>
      </c>
      <c r="P18" s="264">
        <f t="shared" si="0"/>
        <v>553343.43</v>
      </c>
    </row>
    <row r="19" spans="2:16" ht="19.5" customHeight="1">
      <c r="B19" s="250" t="s">
        <v>59</v>
      </c>
      <c r="C19" s="266">
        <v>899</v>
      </c>
      <c r="D19" s="266">
        <v>326</v>
      </c>
      <c r="E19" s="266">
        <v>65</v>
      </c>
      <c r="F19" s="266">
        <v>170</v>
      </c>
      <c r="G19" s="266">
        <v>689</v>
      </c>
      <c r="H19" s="266">
        <v>185</v>
      </c>
      <c r="I19" s="266">
        <v>250</v>
      </c>
      <c r="J19" s="266">
        <v>73</v>
      </c>
      <c r="K19" s="266">
        <v>152</v>
      </c>
      <c r="L19" s="266">
        <v>280</v>
      </c>
      <c r="M19" s="266">
        <v>48</v>
      </c>
      <c r="N19" s="266">
        <v>480</v>
      </c>
      <c r="O19" s="270">
        <v>158</v>
      </c>
      <c r="P19" s="273">
        <f t="shared" si="0"/>
        <v>3775</v>
      </c>
    </row>
    <row r="20" spans="2:16" ht="27.75" customHeight="1">
      <c r="B20" s="267" t="s">
        <v>118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71"/>
      <c r="P20" s="274">
        <f>P18/P19</f>
        <v>146.58104105960265</v>
      </c>
    </row>
    <row r="21" spans="2:16" ht="30.75" thickBot="1">
      <c r="B21" s="269" t="s">
        <v>119</v>
      </c>
      <c r="C21" s="268">
        <v>685000</v>
      </c>
      <c r="D21" s="268">
        <v>128500</v>
      </c>
      <c r="E21" s="268">
        <v>44000</v>
      </c>
      <c r="F21" s="268">
        <v>28000</v>
      </c>
      <c r="G21" s="268">
        <v>165000</v>
      </c>
      <c r="H21" s="268">
        <v>28000</v>
      </c>
      <c r="I21" s="268">
        <v>15000</v>
      </c>
      <c r="J21" s="268">
        <v>10500</v>
      </c>
      <c r="K21" s="268">
        <v>45700</v>
      </c>
      <c r="L21" s="268">
        <v>40500</v>
      </c>
      <c r="M21" s="268">
        <v>10200</v>
      </c>
      <c r="N21" s="268">
        <v>42200</v>
      </c>
      <c r="O21" s="272">
        <v>40000</v>
      </c>
      <c r="P21" s="275">
        <v>1282600</v>
      </c>
    </row>
  </sheetData>
  <sheetProtection/>
  <mergeCells count="1">
    <mergeCell ref="P9:P10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zoomScalePageLayoutView="0" workbookViewId="0" topLeftCell="A55">
      <pane xSplit="1" topLeftCell="B1" activePane="topRight" state="frozen"/>
      <selection pane="topLeft" activeCell="A49" sqref="A49"/>
      <selection pane="topRight" activeCell="E103" sqref="E103"/>
    </sheetView>
  </sheetViews>
  <sheetFormatPr defaultColWidth="9.140625" defaultRowHeight="15"/>
  <cols>
    <col min="2" max="2" width="26.57421875" style="0" customWidth="1"/>
    <col min="3" max="14" width="25.7109375" style="1" customWidth="1"/>
    <col min="15" max="15" width="25.7109375" style="0" customWidth="1"/>
    <col min="17" max="17" width="19.7109375" style="0" customWidth="1"/>
  </cols>
  <sheetData>
    <row r="1" ht="18.75">
      <c r="C1" s="237" t="s">
        <v>112</v>
      </c>
    </row>
    <row r="2" spans="3:15" ht="15">
      <c r="C2" s="238" t="s">
        <v>113</v>
      </c>
      <c r="O2" s="211">
        <v>42064</v>
      </c>
    </row>
    <row r="3" spans="3:5" ht="19.5" thickBot="1">
      <c r="C3" s="61" t="s">
        <v>111</v>
      </c>
      <c r="E3" s="1" t="s">
        <v>114</v>
      </c>
    </row>
    <row r="4" spans="1:15" ht="16.5" thickBot="1">
      <c r="A4" s="324"/>
      <c r="B4" s="324"/>
      <c r="C4" s="63" t="s">
        <v>80</v>
      </c>
      <c r="D4" s="64" t="s">
        <v>81</v>
      </c>
      <c r="E4" s="65" t="s">
        <v>82</v>
      </c>
      <c r="F4" s="66" t="s">
        <v>83</v>
      </c>
      <c r="G4" s="63" t="s">
        <v>84</v>
      </c>
      <c r="H4" s="64" t="s">
        <v>85</v>
      </c>
      <c r="I4" s="66" t="s">
        <v>86</v>
      </c>
      <c r="J4" s="64" t="s">
        <v>87</v>
      </c>
      <c r="K4" s="66" t="s">
        <v>88</v>
      </c>
      <c r="L4" s="64" t="s">
        <v>89</v>
      </c>
      <c r="M4" s="66" t="s">
        <v>90</v>
      </c>
      <c r="N4" s="64" t="s">
        <v>91</v>
      </c>
      <c r="O4" s="201" t="s">
        <v>109</v>
      </c>
    </row>
    <row r="5" spans="1:15" ht="15.75" thickBot="1">
      <c r="A5" s="324"/>
      <c r="B5" s="324"/>
      <c r="C5" s="67"/>
      <c r="D5" s="68"/>
      <c r="E5" s="69"/>
      <c r="F5" s="70"/>
      <c r="G5" s="67"/>
      <c r="H5" s="68"/>
      <c r="I5" s="70"/>
      <c r="J5" s="68"/>
      <c r="K5" s="70"/>
      <c r="L5" s="68"/>
      <c r="M5" s="70"/>
      <c r="N5" s="68"/>
      <c r="O5" s="202"/>
    </row>
    <row r="6" spans="1:15" ht="16.5" thickBot="1">
      <c r="A6" s="324"/>
      <c r="B6" s="324"/>
      <c r="C6" s="72"/>
      <c r="D6" s="73"/>
      <c r="E6" s="74"/>
      <c r="F6" s="75"/>
      <c r="G6" s="72"/>
      <c r="H6" s="73"/>
      <c r="I6" s="75"/>
      <c r="J6" s="73"/>
      <c r="K6" s="75"/>
      <c r="L6" s="73"/>
      <c r="M6" s="75"/>
      <c r="N6" s="73"/>
      <c r="O6" s="203"/>
    </row>
    <row r="7" spans="1:15" ht="15.75" thickBot="1">
      <c r="A7" s="322" t="s">
        <v>92</v>
      </c>
      <c r="B7" s="325" t="s">
        <v>93</v>
      </c>
      <c r="C7" s="127"/>
      <c r="D7" s="128"/>
      <c r="E7" s="128"/>
      <c r="F7" s="128"/>
      <c r="G7" s="128" t="s">
        <v>94</v>
      </c>
      <c r="H7" s="129"/>
      <c r="I7" s="129"/>
      <c r="J7" s="129"/>
      <c r="K7" s="129"/>
      <c r="L7" s="129"/>
      <c r="M7" s="129"/>
      <c r="N7" s="153" t="s">
        <v>6</v>
      </c>
      <c r="O7" s="158">
        <f>SUM(C7:N7)</f>
        <v>0</v>
      </c>
    </row>
    <row r="8" spans="1:15" ht="15.75" thickBot="1">
      <c r="A8" s="322"/>
      <c r="B8" s="325"/>
      <c r="C8" s="130"/>
      <c r="D8" s="77"/>
      <c r="E8" s="77"/>
      <c r="F8" s="77"/>
      <c r="G8" s="77">
        <f>'cronograma meta'!G96</f>
        <v>1902.19</v>
      </c>
      <c r="H8" s="93"/>
      <c r="I8" s="93"/>
      <c r="J8" s="93"/>
      <c r="K8" s="93"/>
      <c r="L8" s="93"/>
      <c r="M8" s="93"/>
      <c r="N8" s="154">
        <v>12503.31</v>
      </c>
      <c r="O8" s="159">
        <f aca="true" t="shared" si="0" ref="O8:O71">SUM(C8:N8)</f>
        <v>14405.5</v>
      </c>
    </row>
    <row r="9" spans="1:15" ht="15.75" thickBot="1">
      <c r="A9" s="322"/>
      <c r="B9" s="325"/>
      <c r="C9" s="131"/>
      <c r="D9" s="84"/>
      <c r="E9" s="84"/>
      <c r="F9" s="84"/>
      <c r="G9" s="84" t="s">
        <v>8</v>
      </c>
      <c r="H9" s="94"/>
      <c r="I9" s="95"/>
      <c r="J9" s="95"/>
      <c r="K9" s="95"/>
      <c r="L9" s="95" t="s">
        <v>78</v>
      </c>
      <c r="M9" s="90"/>
      <c r="N9" s="155"/>
      <c r="O9" s="159">
        <f t="shared" si="0"/>
        <v>0</v>
      </c>
    </row>
    <row r="10" spans="1:15" ht="15.75" thickBot="1">
      <c r="A10" s="322"/>
      <c r="B10" s="325"/>
      <c r="C10" s="132"/>
      <c r="D10" s="85"/>
      <c r="E10" s="85"/>
      <c r="F10" s="85"/>
      <c r="G10" s="85">
        <v>1694.7700000000002</v>
      </c>
      <c r="H10" s="94"/>
      <c r="I10" s="95"/>
      <c r="J10" s="95"/>
      <c r="K10" s="95"/>
      <c r="L10" s="95">
        <v>6512</v>
      </c>
      <c r="M10" s="90"/>
      <c r="N10" s="155"/>
      <c r="O10" s="159">
        <f t="shared" si="0"/>
        <v>8206.77</v>
      </c>
    </row>
    <row r="11" spans="1:15" ht="15.75" thickBot="1">
      <c r="A11" s="322"/>
      <c r="B11" s="325"/>
      <c r="C11" s="133"/>
      <c r="D11" s="96"/>
      <c r="E11" s="96"/>
      <c r="F11" s="96"/>
      <c r="G11" s="96"/>
      <c r="H11" s="97" t="s">
        <v>9</v>
      </c>
      <c r="I11" s="90"/>
      <c r="J11" s="90"/>
      <c r="K11" s="90"/>
      <c r="L11" s="90"/>
      <c r="M11" s="90"/>
      <c r="N11" s="155"/>
      <c r="O11" s="159">
        <f t="shared" si="0"/>
        <v>0</v>
      </c>
    </row>
    <row r="12" spans="1:15" ht="15.75" thickBot="1">
      <c r="A12" s="322"/>
      <c r="B12" s="325"/>
      <c r="C12" s="133"/>
      <c r="D12" s="96"/>
      <c r="E12" s="96"/>
      <c r="F12" s="96"/>
      <c r="G12" s="96"/>
      <c r="H12" s="98">
        <v>8492.720000000001</v>
      </c>
      <c r="I12" s="90"/>
      <c r="J12" s="90"/>
      <c r="K12" s="90"/>
      <c r="L12" s="90"/>
      <c r="M12" s="90"/>
      <c r="N12" s="155"/>
      <c r="O12" s="159">
        <f t="shared" si="0"/>
        <v>8492.720000000001</v>
      </c>
    </row>
    <row r="13" spans="1:15" ht="15.75" thickBot="1">
      <c r="A13" s="322"/>
      <c r="B13" s="325"/>
      <c r="C13" s="134"/>
      <c r="D13" s="99"/>
      <c r="E13" s="99"/>
      <c r="F13" s="99"/>
      <c r="G13" s="99" t="s">
        <v>95</v>
      </c>
      <c r="H13" s="100"/>
      <c r="I13" s="101"/>
      <c r="J13" s="101"/>
      <c r="K13" s="101"/>
      <c r="L13" s="101"/>
      <c r="M13" s="101" t="s">
        <v>4</v>
      </c>
      <c r="N13" s="155"/>
      <c r="O13" s="159">
        <f t="shared" si="0"/>
        <v>0</v>
      </c>
    </row>
    <row r="14" spans="1:15" ht="15.75" thickBot="1">
      <c r="A14" s="322"/>
      <c r="B14" s="325"/>
      <c r="C14" s="135"/>
      <c r="D14" s="102"/>
      <c r="E14" s="102"/>
      <c r="F14" s="102"/>
      <c r="G14" s="102">
        <v>1249.98</v>
      </c>
      <c r="H14" s="100"/>
      <c r="I14" s="101"/>
      <c r="J14" s="101"/>
      <c r="K14" s="101"/>
      <c r="L14" s="101"/>
      <c r="M14" s="101">
        <v>7294.36</v>
      </c>
      <c r="N14" s="155"/>
      <c r="O14" s="159">
        <f t="shared" si="0"/>
        <v>8544.34</v>
      </c>
    </row>
    <row r="15" spans="1:15" ht="15.75" thickBot="1">
      <c r="A15" s="322"/>
      <c r="B15" s="325"/>
      <c r="C15" s="136"/>
      <c r="D15" s="90"/>
      <c r="E15" s="90"/>
      <c r="F15" s="90"/>
      <c r="G15" s="78"/>
      <c r="H15" s="79"/>
      <c r="I15" s="78"/>
      <c r="J15" s="78"/>
      <c r="K15" s="78" t="s">
        <v>1</v>
      </c>
      <c r="L15" s="90"/>
      <c r="M15" s="90"/>
      <c r="N15" s="155"/>
      <c r="O15" s="159">
        <f t="shared" si="0"/>
        <v>0</v>
      </c>
    </row>
    <row r="16" spans="1:15" ht="15.75" thickBot="1">
      <c r="A16" s="322"/>
      <c r="B16" s="325"/>
      <c r="C16" s="136"/>
      <c r="D16" s="90"/>
      <c r="E16" s="90"/>
      <c r="F16" s="90"/>
      <c r="G16" s="78"/>
      <c r="H16" s="79"/>
      <c r="I16" s="78"/>
      <c r="J16" s="78"/>
      <c r="K16" s="78">
        <v>4819.52</v>
      </c>
      <c r="L16" s="90"/>
      <c r="M16" s="90"/>
      <c r="N16" s="155"/>
      <c r="O16" s="159">
        <f t="shared" si="0"/>
        <v>4819.52</v>
      </c>
    </row>
    <row r="17" spans="1:15" ht="15.75" thickBot="1">
      <c r="A17" s="322"/>
      <c r="B17" s="325"/>
      <c r="C17" s="136"/>
      <c r="D17" s="90"/>
      <c r="E17" s="90"/>
      <c r="F17" s="103"/>
      <c r="G17" s="103"/>
      <c r="H17" s="104"/>
      <c r="I17" s="103"/>
      <c r="J17" s="103"/>
      <c r="K17" s="103"/>
      <c r="L17" s="103"/>
      <c r="M17" s="103"/>
      <c r="N17" s="156" t="s">
        <v>11</v>
      </c>
      <c r="O17" s="159">
        <f t="shared" si="0"/>
        <v>0</v>
      </c>
    </row>
    <row r="18" spans="1:15" ht="15.75" thickBot="1">
      <c r="A18" s="322"/>
      <c r="B18" s="325"/>
      <c r="C18" s="136"/>
      <c r="D18" s="90"/>
      <c r="E18" s="90"/>
      <c r="F18" s="103"/>
      <c r="G18" s="103"/>
      <c r="H18" s="104"/>
      <c r="I18" s="103"/>
      <c r="J18" s="103"/>
      <c r="K18" s="103"/>
      <c r="L18" s="103"/>
      <c r="M18" s="103"/>
      <c r="N18" s="156">
        <v>17948.53</v>
      </c>
      <c r="O18" s="159">
        <f t="shared" si="0"/>
        <v>17948.53</v>
      </c>
    </row>
    <row r="19" spans="1:15" ht="15.75" thickBot="1">
      <c r="A19" s="322"/>
      <c r="B19" s="325"/>
      <c r="C19" s="136"/>
      <c r="D19" s="90"/>
      <c r="E19" s="80"/>
      <c r="F19" s="80"/>
      <c r="G19" s="80"/>
      <c r="H19" s="81"/>
      <c r="I19" s="80" t="s">
        <v>10</v>
      </c>
      <c r="J19" s="90"/>
      <c r="K19" s="90"/>
      <c r="L19" s="90"/>
      <c r="M19" s="90"/>
      <c r="N19" s="155"/>
      <c r="O19" s="159">
        <f t="shared" si="0"/>
        <v>0</v>
      </c>
    </row>
    <row r="20" spans="1:15" ht="15.75" thickBot="1">
      <c r="A20" s="322"/>
      <c r="B20" s="325"/>
      <c r="C20" s="136"/>
      <c r="D20" s="90"/>
      <c r="E20" s="80"/>
      <c r="F20" s="80"/>
      <c r="G20" s="80"/>
      <c r="H20" s="81"/>
      <c r="I20" s="80">
        <v>4427.63</v>
      </c>
      <c r="J20" s="90"/>
      <c r="K20" s="90"/>
      <c r="L20" s="90"/>
      <c r="M20" s="90"/>
      <c r="N20" s="155"/>
      <c r="O20" s="159">
        <f t="shared" si="0"/>
        <v>4427.63</v>
      </c>
    </row>
    <row r="21" spans="1:15" ht="15.75" thickBot="1">
      <c r="A21" s="322"/>
      <c r="B21" s="325"/>
      <c r="C21" s="136"/>
      <c r="D21" s="82"/>
      <c r="E21" s="82"/>
      <c r="F21" s="82"/>
      <c r="G21" s="82"/>
      <c r="H21" s="83" t="s">
        <v>7</v>
      </c>
      <c r="I21" s="90"/>
      <c r="J21" s="90"/>
      <c r="K21" s="90"/>
      <c r="L21" s="90"/>
      <c r="M21" s="90"/>
      <c r="N21" s="155"/>
      <c r="O21" s="159">
        <f t="shared" si="0"/>
        <v>0</v>
      </c>
    </row>
    <row r="22" spans="1:15" ht="15.75" thickBot="1">
      <c r="A22" s="322"/>
      <c r="B22" s="325"/>
      <c r="C22" s="136"/>
      <c r="D22" s="82"/>
      <c r="E22" s="82"/>
      <c r="F22" s="82"/>
      <c r="G22" s="82"/>
      <c r="H22" s="83">
        <v>4116.72</v>
      </c>
      <c r="I22" s="90"/>
      <c r="J22" s="90"/>
      <c r="K22" s="90"/>
      <c r="L22" s="90"/>
      <c r="M22" s="90"/>
      <c r="N22" s="155"/>
      <c r="O22" s="159">
        <f t="shared" si="0"/>
        <v>4116.72</v>
      </c>
    </row>
    <row r="23" spans="1:15" ht="15.75" thickBot="1">
      <c r="A23" s="322"/>
      <c r="B23" s="325"/>
      <c r="C23" s="136"/>
      <c r="D23" s="105"/>
      <c r="E23" s="105"/>
      <c r="F23" s="105"/>
      <c r="G23" s="105"/>
      <c r="H23" s="105" t="s">
        <v>13</v>
      </c>
      <c r="I23" s="90"/>
      <c r="J23" s="90"/>
      <c r="K23" s="90"/>
      <c r="L23" s="90"/>
      <c r="M23" s="90"/>
      <c r="N23" s="155"/>
      <c r="O23" s="159">
        <f t="shared" si="0"/>
        <v>0</v>
      </c>
    </row>
    <row r="24" spans="1:15" ht="15.75" thickBot="1">
      <c r="A24" s="322"/>
      <c r="B24" s="325"/>
      <c r="C24" s="136"/>
      <c r="D24" s="106"/>
      <c r="E24" s="106"/>
      <c r="F24" s="106"/>
      <c r="G24" s="106"/>
      <c r="H24" s="106">
        <v>3957.7300000000005</v>
      </c>
      <c r="I24" s="90"/>
      <c r="J24" s="90"/>
      <c r="K24" s="90"/>
      <c r="L24" s="90"/>
      <c r="M24" s="90"/>
      <c r="N24" s="155"/>
      <c r="O24" s="159">
        <f t="shared" si="0"/>
        <v>3957.7300000000005</v>
      </c>
    </row>
    <row r="25" spans="1:15" ht="15.75" thickBot="1">
      <c r="A25" s="322"/>
      <c r="B25" s="325"/>
      <c r="C25" s="136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57" t="s">
        <v>0</v>
      </c>
      <c r="O25" s="159">
        <f>SUM(C26:N26)</f>
        <v>23417.79</v>
      </c>
    </row>
    <row r="26" spans="1:15" ht="19.5" thickBot="1">
      <c r="A26" s="322"/>
      <c r="B26" s="325"/>
      <c r="C26" s="169"/>
      <c r="D26" s="170"/>
      <c r="E26" s="170"/>
      <c r="F26" s="170"/>
      <c r="G26" s="170"/>
      <c r="H26" s="170"/>
      <c r="I26" s="171"/>
      <c r="J26" s="171"/>
      <c r="K26" s="171"/>
      <c r="L26" s="171"/>
      <c r="M26" s="172"/>
      <c r="N26" s="173">
        <v>23417.79</v>
      </c>
      <c r="O26" s="168">
        <f>SUM(O7:O25)</f>
        <v>98337.25</v>
      </c>
    </row>
    <row r="27" spans="1:15" ht="15.75" thickBot="1">
      <c r="A27" s="322" t="s">
        <v>97</v>
      </c>
      <c r="B27" s="326" t="s">
        <v>98</v>
      </c>
      <c r="C27" s="127" t="s">
        <v>94</v>
      </c>
      <c r="D27" s="176" t="s">
        <v>13</v>
      </c>
      <c r="E27" s="177"/>
      <c r="F27" s="178"/>
      <c r="G27" s="178"/>
      <c r="H27" s="129" t="s">
        <v>6</v>
      </c>
      <c r="I27" s="178"/>
      <c r="J27" s="178"/>
      <c r="K27" s="178"/>
      <c r="L27" s="178"/>
      <c r="M27" s="178"/>
      <c r="N27" s="179"/>
      <c r="O27" s="158">
        <f t="shared" si="0"/>
        <v>0</v>
      </c>
    </row>
    <row r="28" spans="1:15" ht="15.75" thickBot="1">
      <c r="A28" s="322"/>
      <c r="B28" s="326"/>
      <c r="C28" s="137">
        <v>1142.3627000000001</v>
      </c>
      <c r="D28" s="106">
        <v>2378.85</v>
      </c>
      <c r="E28" s="90"/>
      <c r="F28" s="108"/>
      <c r="G28" s="108"/>
      <c r="H28" s="93">
        <v>7513.26</v>
      </c>
      <c r="I28" s="108"/>
      <c r="J28" s="108"/>
      <c r="K28" s="108"/>
      <c r="L28" s="108"/>
      <c r="M28" s="108"/>
      <c r="N28" s="155"/>
      <c r="O28" s="159">
        <f t="shared" si="0"/>
        <v>11034.4727</v>
      </c>
    </row>
    <row r="29" spans="1:15" ht="15.75" thickBot="1">
      <c r="A29" s="322"/>
      <c r="B29" s="326"/>
      <c r="C29" s="138" t="s">
        <v>8</v>
      </c>
      <c r="D29" s="89"/>
      <c r="E29" s="89"/>
      <c r="F29" s="89" t="s">
        <v>0</v>
      </c>
      <c r="G29" s="108"/>
      <c r="H29" s="95" t="s">
        <v>78</v>
      </c>
      <c r="I29" s="90"/>
      <c r="J29" s="108"/>
      <c r="K29" s="108"/>
      <c r="L29" s="108"/>
      <c r="M29" s="108"/>
      <c r="N29" s="160"/>
      <c r="O29" s="159">
        <f t="shared" si="0"/>
        <v>0</v>
      </c>
    </row>
    <row r="30" spans="1:15" ht="15.75" thickBot="1">
      <c r="A30" s="322"/>
      <c r="B30" s="326"/>
      <c r="C30" s="139">
        <v>1016.0600000000001</v>
      </c>
      <c r="D30" s="107"/>
      <c r="E30" s="107"/>
      <c r="F30" s="107">
        <v>14068.46</v>
      </c>
      <c r="G30" s="108"/>
      <c r="H30" s="95">
        <v>3912.56</v>
      </c>
      <c r="I30" s="90"/>
      <c r="J30" s="108"/>
      <c r="K30" s="108"/>
      <c r="L30" s="108"/>
      <c r="M30" s="108"/>
      <c r="N30" s="160"/>
      <c r="O30" s="159">
        <f t="shared" si="0"/>
        <v>18997.079999999998</v>
      </c>
    </row>
    <row r="31" spans="1:15" ht="15.75" thickBot="1">
      <c r="A31" s="322"/>
      <c r="B31" s="326"/>
      <c r="C31" s="140" t="s">
        <v>9</v>
      </c>
      <c r="D31" s="108"/>
      <c r="E31" s="108"/>
      <c r="F31" s="103" t="s">
        <v>11</v>
      </c>
      <c r="G31" s="108"/>
      <c r="H31" s="108"/>
      <c r="I31" s="101" t="s">
        <v>4</v>
      </c>
      <c r="J31" s="108"/>
      <c r="K31" s="108"/>
      <c r="L31" s="108"/>
      <c r="M31" s="108"/>
      <c r="N31" s="160"/>
      <c r="O31" s="159">
        <f t="shared" si="0"/>
        <v>0</v>
      </c>
    </row>
    <row r="32" spans="1:17" ht="15.75" thickBot="1">
      <c r="A32" s="322"/>
      <c r="B32" s="326"/>
      <c r="C32" s="141">
        <v>5100.799999999999</v>
      </c>
      <c r="D32" s="108"/>
      <c r="E32" s="108"/>
      <c r="F32" s="111">
        <v>10784.19</v>
      </c>
      <c r="G32" s="108"/>
      <c r="H32" s="108"/>
      <c r="I32" s="101">
        <v>4382.15</v>
      </c>
      <c r="J32" s="108"/>
      <c r="K32" s="108"/>
      <c r="L32" s="108"/>
      <c r="M32" s="108"/>
      <c r="N32" s="160"/>
      <c r="O32" s="159">
        <f t="shared" si="0"/>
        <v>20267.14</v>
      </c>
      <c r="Q32" s="46">
        <v>98337.54999999999</v>
      </c>
    </row>
    <row r="33" spans="1:15" ht="15.75" thickBot="1">
      <c r="A33" s="322"/>
      <c r="B33" s="326"/>
      <c r="C33" s="142" t="s">
        <v>95</v>
      </c>
      <c r="D33" s="108"/>
      <c r="E33" s="80" t="s">
        <v>10</v>
      </c>
      <c r="F33" s="108"/>
      <c r="G33" s="78" t="s">
        <v>1</v>
      </c>
      <c r="H33" s="108"/>
      <c r="I33" s="90"/>
      <c r="J33" s="108"/>
      <c r="K33" s="108"/>
      <c r="L33" s="108"/>
      <c r="M33" s="108"/>
      <c r="N33" s="160"/>
      <c r="O33" s="159">
        <f t="shared" si="0"/>
        <v>0</v>
      </c>
    </row>
    <row r="34" spans="1:15" ht="15.75" thickBot="1">
      <c r="A34" s="322"/>
      <c r="B34" s="326"/>
      <c r="C34" s="143">
        <v>749.98</v>
      </c>
      <c r="D34" s="108"/>
      <c r="E34" s="112">
        <v>2660.59</v>
      </c>
      <c r="F34" s="108"/>
      <c r="G34" s="78">
        <v>2895.24</v>
      </c>
      <c r="H34" s="108"/>
      <c r="I34" s="90"/>
      <c r="J34" s="108"/>
      <c r="K34" s="108"/>
      <c r="L34" s="108"/>
      <c r="M34" s="108"/>
      <c r="N34" s="160"/>
      <c r="O34" s="159">
        <f t="shared" si="0"/>
        <v>6305.8099999999995</v>
      </c>
    </row>
    <row r="35" spans="1:15" ht="15.75" thickBot="1">
      <c r="A35" s="322"/>
      <c r="B35" s="326"/>
      <c r="C35" s="136"/>
      <c r="D35" s="83" t="s">
        <v>7</v>
      </c>
      <c r="E35" s="108"/>
      <c r="F35" s="108"/>
      <c r="G35" s="108"/>
      <c r="H35" s="108"/>
      <c r="I35" s="90"/>
      <c r="J35" s="108"/>
      <c r="K35" s="108"/>
      <c r="L35" s="108"/>
      <c r="M35" s="108"/>
      <c r="N35" s="160"/>
      <c r="O35" s="159">
        <f>SUM(C36:N36)</f>
        <v>2473.81</v>
      </c>
    </row>
    <row r="36" spans="1:15" ht="19.5" thickBot="1">
      <c r="A36" s="322"/>
      <c r="B36" s="326"/>
      <c r="C36" s="180"/>
      <c r="D36" s="181">
        <v>2473.81</v>
      </c>
      <c r="E36" s="146"/>
      <c r="F36" s="146"/>
      <c r="G36" s="146"/>
      <c r="H36" s="149"/>
      <c r="I36" s="146"/>
      <c r="J36" s="146"/>
      <c r="K36" s="146"/>
      <c r="L36" s="146"/>
      <c r="M36" s="149"/>
      <c r="N36" s="163"/>
      <c r="O36" s="167">
        <f>SUM(O27:O35)</f>
        <v>59078.312699999995</v>
      </c>
    </row>
    <row r="37" spans="1:15" ht="15.75" thickBot="1">
      <c r="A37" s="322" t="s">
        <v>99</v>
      </c>
      <c r="B37" s="323" t="s">
        <v>100</v>
      </c>
      <c r="C37" s="183"/>
      <c r="D37" s="128" t="s">
        <v>94</v>
      </c>
      <c r="E37" s="176" t="s">
        <v>13</v>
      </c>
      <c r="F37" s="177"/>
      <c r="G37" s="177"/>
      <c r="H37" s="177"/>
      <c r="I37" s="184" t="s">
        <v>78</v>
      </c>
      <c r="J37" s="185" t="s">
        <v>4</v>
      </c>
      <c r="K37" s="178"/>
      <c r="L37" s="178"/>
      <c r="M37" s="178"/>
      <c r="N37" s="186"/>
      <c r="O37" s="158">
        <f t="shared" si="0"/>
        <v>0</v>
      </c>
    </row>
    <row r="38" spans="1:17" ht="15.75" thickBot="1">
      <c r="A38" s="322"/>
      <c r="B38" s="323"/>
      <c r="C38" s="144"/>
      <c r="D38" s="77">
        <v>1544.0864000000001</v>
      </c>
      <c r="E38" s="106">
        <v>3215.53</v>
      </c>
      <c r="F38" s="90"/>
      <c r="G38" s="90"/>
      <c r="H38" s="90"/>
      <c r="I38" s="95">
        <v>5287.22</v>
      </c>
      <c r="J38" s="101">
        <v>5920.52</v>
      </c>
      <c r="K38" s="108"/>
      <c r="L38" s="108"/>
      <c r="M38" s="108"/>
      <c r="N38" s="160"/>
      <c r="O38" s="159">
        <f t="shared" si="0"/>
        <v>15967.3564</v>
      </c>
      <c r="Q38" s="46">
        <v>59079.57000000001</v>
      </c>
    </row>
    <row r="39" spans="1:15" ht="15.75" thickBot="1">
      <c r="A39" s="322"/>
      <c r="B39" s="323"/>
      <c r="C39" s="144"/>
      <c r="D39" s="84" t="s">
        <v>8</v>
      </c>
      <c r="E39" s="89"/>
      <c r="F39" s="89"/>
      <c r="G39" s="89"/>
      <c r="H39" s="89"/>
      <c r="I39" s="89" t="s">
        <v>0</v>
      </c>
      <c r="J39" s="90"/>
      <c r="K39" s="90"/>
      <c r="L39" s="90"/>
      <c r="M39" s="90"/>
      <c r="N39" s="155"/>
      <c r="O39" s="159">
        <f t="shared" si="0"/>
        <v>0</v>
      </c>
    </row>
    <row r="40" spans="1:15" ht="15.75" thickBot="1">
      <c r="A40" s="322"/>
      <c r="B40" s="323"/>
      <c r="C40" s="144"/>
      <c r="D40" s="85">
        <v>1374.25</v>
      </c>
      <c r="E40" s="113"/>
      <c r="F40" s="91"/>
      <c r="G40" s="91"/>
      <c r="H40" s="91"/>
      <c r="I40" s="91">
        <v>19014.11</v>
      </c>
      <c r="J40" s="90"/>
      <c r="K40" s="90"/>
      <c r="L40" s="90"/>
      <c r="M40" s="90"/>
      <c r="N40" s="155"/>
      <c r="O40" s="159">
        <f t="shared" si="0"/>
        <v>20388.36</v>
      </c>
    </row>
    <row r="41" spans="1:15" ht="15.75" thickBot="1">
      <c r="A41" s="322"/>
      <c r="B41" s="323"/>
      <c r="C41" s="144"/>
      <c r="D41" s="97"/>
      <c r="E41" s="97" t="s">
        <v>9</v>
      </c>
      <c r="F41" s="80" t="s">
        <v>10</v>
      </c>
      <c r="G41" s="114"/>
      <c r="H41" s="78" t="s">
        <v>1</v>
      </c>
      <c r="I41" s="93"/>
      <c r="J41" s="93"/>
      <c r="K41" s="93" t="s">
        <v>6</v>
      </c>
      <c r="L41" s="90"/>
      <c r="M41" s="90"/>
      <c r="N41" s="155"/>
      <c r="O41" s="159">
        <f t="shared" si="0"/>
        <v>0</v>
      </c>
    </row>
    <row r="42" spans="1:15" ht="15.75" thickBot="1">
      <c r="A42" s="322"/>
      <c r="B42" s="323"/>
      <c r="C42" s="144"/>
      <c r="D42" s="98"/>
      <c r="E42" s="98">
        <v>6894.540000000001</v>
      </c>
      <c r="F42" s="112">
        <v>3595.15</v>
      </c>
      <c r="G42" s="114"/>
      <c r="H42" s="78">
        <v>3912.78</v>
      </c>
      <c r="I42" s="93"/>
      <c r="J42" s="93"/>
      <c r="K42" s="93">
        <v>10152.35</v>
      </c>
      <c r="L42" s="90"/>
      <c r="M42" s="90"/>
      <c r="N42" s="155"/>
      <c r="O42" s="159">
        <f t="shared" si="0"/>
        <v>24554.82</v>
      </c>
    </row>
    <row r="43" spans="1:15" ht="15.75" thickBot="1">
      <c r="A43" s="322"/>
      <c r="B43" s="323"/>
      <c r="C43" s="144"/>
      <c r="D43" s="86" t="s">
        <v>95</v>
      </c>
      <c r="E43" s="83" t="s">
        <v>7</v>
      </c>
      <c r="F43" s="108"/>
      <c r="G43" s="115"/>
      <c r="H43" s="115"/>
      <c r="I43" s="115"/>
      <c r="J43" s="103"/>
      <c r="K43" s="103" t="s">
        <v>11</v>
      </c>
      <c r="L43" s="90"/>
      <c r="M43" s="90"/>
      <c r="N43" s="155"/>
      <c r="O43" s="159">
        <f>SUM(C44:N44)</f>
        <v>18930.28</v>
      </c>
    </row>
    <row r="44" spans="1:15" ht="19.5" thickBot="1">
      <c r="A44" s="322"/>
      <c r="B44" s="323"/>
      <c r="C44" s="145"/>
      <c r="D44" s="147">
        <v>1016.3100000000001</v>
      </c>
      <c r="E44" s="148">
        <v>3341.66</v>
      </c>
      <c r="F44" s="146"/>
      <c r="G44" s="187"/>
      <c r="H44" s="187"/>
      <c r="I44" s="188"/>
      <c r="J44" s="187"/>
      <c r="K44" s="187">
        <v>14572.31</v>
      </c>
      <c r="L44" s="146"/>
      <c r="M44" s="146"/>
      <c r="N44" s="189"/>
      <c r="O44" s="167">
        <f>SUM(O37:O43)</f>
        <v>79840.81640000001</v>
      </c>
    </row>
    <row r="45" spans="1:17" ht="15.75" thickBot="1">
      <c r="A45" s="322" t="s">
        <v>101</v>
      </c>
      <c r="B45" s="326" t="s">
        <v>102</v>
      </c>
      <c r="C45" s="183"/>
      <c r="D45" s="128" t="s">
        <v>94</v>
      </c>
      <c r="E45" s="176" t="s">
        <v>13</v>
      </c>
      <c r="F45" s="191"/>
      <c r="G45" s="177"/>
      <c r="H45" s="192"/>
      <c r="I45" s="184" t="s">
        <v>78</v>
      </c>
      <c r="J45" s="185" t="s">
        <v>4</v>
      </c>
      <c r="K45" s="193"/>
      <c r="L45" s="193"/>
      <c r="M45" s="178"/>
      <c r="N45" s="186"/>
      <c r="O45" s="194">
        <f t="shared" si="0"/>
        <v>0</v>
      </c>
      <c r="Q45" s="46">
        <v>79842.07</v>
      </c>
    </row>
    <row r="46" spans="1:15" ht="15.75" thickBot="1">
      <c r="A46" s="322"/>
      <c r="B46" s="326"/>
      <c r="C46" s="144"/>
      <c r="D46" s="109">
        <v>1448.3385</v>
      </c>
      <c r="E46" s="116">
        <v>3015.69</v>
      </c>
      <c r="F46" s="100"/>
      <c r="G46" s="90"/>
      <c r="H46" s="114"/>
      <c r="I46" s="95">
        <v>4961.88</v>
      </c>
      <c r="J46" s="101">
        <v>5556.59</v>
      </c>
      <c r="K46" s="108"/>
      <c r="L46" s="108"/>
      <c r="M46" s="108"/>
      <c r="N46" s="160"/>
      <c r="O46" s="164">
        <f t="shared" si="0"/>
        <v>14982.498500000002</v>
      </c>
    </row>
    <row r="47" spans="1:15" ht="15.75" thickBot="1">
      <c r="A47" s="322"/>
      <c r="B47" s="326"/>
      <c r="C47" s="144"/>
      <c r="D47" s="84" t="s">
        <v>8</v>
      </c>
      <c r="E47" s="89"/>
      <c r="F47" s="89"/>
      <c r="G47" s="89"/>
      <c r="H47" s="89"/>
      <c r="I47" s="89" t="s">
        <v>0</v>
      </c>
      <c r="J47" s="108"/>
      <c r="K47" s="108"/>
      <c r="L47" s="108"/>
      <c r="M47" s="108"/>
      <c r="N47" s="160"/>
      <c r="O47" s="164">
        <f t="shared" si="0"/>
        <v>0</v>
      </c>
    </row>
    <row r="48" spans="1:15" ht="15.75" thickBot="1">
      <c r="A48" s="322"/>
      <c r="B48" s="326"/>
      <c r="C48" s="144"/>
      <c r="D48" s="117">
        <v>1288.9</v>
      </c>
      <c r="E48" s="113"/>
      <c r="F48" s="91"/>
      <c r="G48" s="91"/>
      <c r="H48" s="91"/>
      <c r="I48" s="113">
        <v>17845.98</v>
      </c>
      <c r="J48" s="108"/>
      <c r="K48" s="108"/>
      <c r="L48" s="108"/>
      <c r="M48" s="108"/>
      <c r="N48" s="160"/>
      <c r="O48" s="164">
        <f t="shared" si="0"/>
        <v>19134.88</v>
      </c>
    </row>
    <row r="49" spans="1:15" ht="15.75" thickBot="1">
      <c r="A49" s="322"/>
      <c r="B49" s="326"/>
      <c r="C49" s="144"/>
      <c r="D49" s="97"/>
      <c r="E49" s="97" t="s">
        <v>9</v>
      </c>
      <c r="F49" s="80" t="s">
        <v>10</v>
      </c>
      <c r="G49" s="90"/>
      <c r="H49" s="78" t="s">
        <v>1</v>
      </c>
      <c r="I49" s="93"/>
      <c r="J49" s="93"/>
      <c r="K49" s="93" t="s">
        <v>6</v>
      </c>
      <c r="L49" s="108"/>
      <c r="M49" s="108"/>
      <c r="N49" s="160"/>
      <c r="O49" s="164">
        <f t="shared" si="0"/>
        <v>0</v>
      </c>
    </row>
    <row r="50" spans="1:15" ht="15.75" thickBot="1">
      <c r="A50" s="322"/>
      <c r="B50" s="326"/>
      <c r="C50" s="144"/>
      <c r="D50" s="98"/>
      <c r="E50" s="98">
        <v>6470.18</v>
      </c>
      <c r="F50" s="118">
        <v>3376.09</v>
      </c>
      <c r="G50" s="90"/>
      <c r="H50" s="119">
        <v>3672.98</v>
      </c>
      <c r="I50" s="93"/>
      <c r="J50" s="93"/>
      <c r="K50" s="93">
        <v>9526.46</v>
      </c>
      <c r="L50" s="108"/>
      <c r="M50" s="108"/>
      <c r="N50" s="160"/>
      <c r="O50" s="164">
        <f t="shared" si="0"/>
        <v>23045.71</v>
      </c>
    </row>
    <row r="51" spans="1:17" ht="15.75" thickBot="1">
      <c r="A51" s="322"/>
      <c r="B51" s="326"/>
      <c r="C51" s="144"/>
      <c r="D51" s="86" t="s">
        <v>95</v>
      </c>
      <c r="E51" s="83" t="s">
        <v>7</v>
      </c>
      <c r="F51" s="108"/>
      <c r="G51" s="115"/>
      <c r="H51" s="115"/>
      <c r="I51" s="115"/>
      <c r="J51" s="103"/>
      <c r="K51" s="103" t="s">
        <v>11</v>
      </c>
      <c r="L51" s="90"/>
      <c r="M51" s="90"/>
      <c r="N51" s="155"/>
      <c r="O51" s="164">
        <f>SUM(C52:N52)</f>
        <v>17764.23</v>
      </c>
      <c r="Q51" s="46">
        <v>74931.03</v>
      </c>
    </row>
    <row r="52" spans="1:15" ht="19.5" thickBot="1">
      <c r="A52" s="322"/>
      <c r="B52" s="326"/>
      <c r="C52" s="145"/>
      <c r="D52" s="147">
        <v>954.2</v>
      </c>
      <c r="E52" s="195">
        <v>3134.7</v>
      </c>
      <c r="F52" s="146"/>
      <c r="G52" s="187"/>
      <c r="H52" s="187"/>
      <c r="I52" s="196"/>
      <c r="J52" s="187"/>
      <c r="K52" s="187">
        <v>13675.33</v>
      </c>
      <c r="L52" s="146"/>
      <c r="M52" s="146"/>
      <c r="N52" s="189"/>
      <c r="O52" s="167">
        <f>SUM(O45:O51)</f>
        <v>74927.31850000001</v>
      </c>
    </row>
    <row r="53" spans="1:15" ht="15.75" thickBot="1">
      <c r="A53" s="322" t="s">
        <v>103</v>
      </c>
      <c r="B53" s="323" t="s">
        <v>104</v>
      </c>
      <c r="C53" s="183"/>
      <c r="D53" s="178"/>
      <c r="E53" s="128" t="s">
        <v>94</v>
      </c>
      <c r="F53" s="176" t="s">
        <v>13</v>
      </c>
      <c r="G53" s="192"/>
      <c r="H53" s="197"/>
      <c r="I53" s="197"/>
      <c r="J53" s="197"/>
      <c r="K53" s="197"/>
      <c r="L53" s="197" t="s">
        <v>0</v>
      </c>
      <c r="M53" s="193"/>
      <c r="N53" s="186"/>
      <c r="O53" s="158">
        <f t="shared" si="0"/>
        <v>0</v>
      </c>
    </row>
    <row r="54" spans="1:15" ht="15.75" thickBot="1">
      <c r="A54" s="322"/>
      <c r="B54" s="323"/>
      <c r="C54" s="144"/>
      <c r="D54" s="108"/>
      <c r="E54" s="77">
        <v>1360.8144999999997</v>
      </c>
      <c r="F54" s="116">
        <v>2835.4600000000005</v>
      </c>
      <c r="G54" s="114"/>
      <c r="H54" s="91"/>
      <c r="I54" s="91"/>
      <c r="J54" s="91"/>
      <c r="K54" s="91"/>
      <c r="L54" s="120">
        <v>16767.72</v>
      </c>
      <c r="M54" s="121"/>
      <c r="N54" s="160"/>
      <c r="O54" s="159">
        <f t="shared" si="0"/>
        <v>20963.9945</v>
      </c>
    </row>
    <row r="55" spans="1:15" ht="15.75" thickBot="1">
      <c r="A55" s="322"/>
      <c r="B55" s="323"/>
      <c r="C55" s="144"/>
      <c r="D55" s="108"/>
      <c r="E55" s="117" t="s">
        <v>96</v>
      </c>
      <c r="F55" s="100"/>
      <c r="G55" s="80" t="s">
        <v>10</v>
      </c>
      <c r="H55" s="90"/>
      <c r="I55" s="87"/>
      <c r="J55" s="95" t="s">
        <v>78</v>
      </c>
      <c r="K55" s="93"/>
      <c r="L55" s="93" t="s">
        <v>6</v>
      </c>
      <c r="M55" s="108"/>
      <c r="N55" s="160"/>
      <c r="O55" s="159">
        <f t="shared" si="0"/>
        <v>0</v>
      </c>
    </row>
    <row r="56" spans="1:15" ht="15.75" thickBot="1">
      <c r="A56" s="322"/>
      <c r="B56" s="323"/>
      <c r="C56" s="144"/>
      <c r="D56" s="108"/>
      <c r="E56" s="110">
        <v>1211.73</v>
      </c>
      <c r="F56" s="100"/>
      <c r="G56" s="122">
        <v>3171.6</v>
      </c>
      <c r="H56" s="90"/>
      <c r="I56" s="87"/>
      <c r="J56" s="95">
        <v>4662.26</v>
      </c>
      <c r="K56" s="93"/>
      <c r="L56" s="93">
        <v>8952.93</v>
      </c>
      <c r="M56" s="108"/>
      <c r="N56" s="160"/>
      <c r="O56" s="159">
        <f t="shared" si="0"/>
        <v>17998.52</v>
      </c>
    </row>
    <row r="57" spans="1:17" ht="15.75" thickBot="1">
      <c r="A57" s="322"/>
      <c r="B57" s="323"/>
      <c r="C57" s="144"/>
      <c r="D57" s="108"/>
      <c r="E57" s="100"/>
      <c r="F57" s="97" t="s">
        <v>9</v>
      </c>
      <c r="G57" s="90"/>
      <c r="H57" s="90"/>
      <c r="I57" s="87"/>
      <c r="J57" s="88"/>
      <c r="K57" s="88"/>
      <c r="L57" s="115" t="s">
        <v>11</v>
      </c>
      <c r="M57" s="108"/>
      <c r="N57" s="160"/>
      <c r="O57" s="159">
        <f t="shared" si="0"/>
        <v>0</v>
      </c>
      <c r="Q57" s="46">
        <v>70405.76000000001</v>
      </c>
    </row>
    <row r="58" spans="1:15" ht="15.75" thickBot="1">
      <c r="A58" s="322"/>
      <c r="B58" s="323"/>
      <c r="C58" s="144"/>
      <c r="D58" s="108"/>
      <c r="E58" s="100"/>
      <c r="F58" s="98">
        <v>6081.499999999999</v>
      </c>
      <c r="G58" s="90"/>
      <c r="H58" s="90"/>
      <c r="I58" s="87"/>
      <c r="J58" s="88"/>
      <c r="K58" s="88"/>
      <c r="L58" s="115">
        <v>12851.25</v>
      </c>
      <c r="M58" s="108"/>
      <c r="N58" s="160"/>
      <c r="O58" s="159">
        <f t="shared" si="0"/>
        <v>18932.75</v>
      </c>
    </row>
    <row r="59" spans="1:15" ht="15.75" thickBot="1">
      <c r="A59" s="322"/>
      <c r="B59" s="323"/>
      <c r="C59" s="144"/>
      <c r="D59" s="108"/>
      <c r="E59" s="86" t="s">
        <v>95</v>
      </c>
      <c r="F59" s="83" t="s">
        <v>7</v>
      </c>
      <c r="G59" s="108"/>
      <c r="H59" s="108"/>
      <c r="I59" s="78" t="s">
        <v>1</v>
      </c>
      <c r="J59" s="108"/>
      <c r="K59" s="101" t="s">
        <v>4</v>
      </c>
      <c r="L59" s="108"/>
      <c r="M59" s="90"/>
      <c r="N59" s="155"/>
      <c r="O59" s="159">
        <f>SUM(C60:N60)</f>
        <v>12512.619999999999</v>
      </c>
    </row>
    <row r="60" spans="1:15" ht="19.5" thickBot="1">
      <c r="A60" s="322"/>
      <c r="B60" s="323"/>
      <c r="C60" s="145"/>
      <c r="D60" s="146"/>
      <c r="E60" s="147">
        <v>895.78</v>
      </c>
      <c r="F60" s="198">
        <v>2945.88</v>
      </c>
      <c r="G60" s="146"/>
      <c r="H60" s="146"/>
      <c r="I60" s="199">
        <v>3449.27</v>
      </c>
      <c r="J60" s="149"/>
      <c r="K60" s="150">
        <v>5221.69</v>
      </c>
      <c r="L60" s="146"/>
      <c r="M60" s="146"/>
      <c r="N60" s="163"/>
      <c r="O60" s="167">
        <f>SUM(O53:O59)</f>
        <v>70407.8845</v>
      </c>
    </row>
    <row r="61" spans="1:15" ht="15.75" thickBot="1">
      <c r="A61" s="322" t="s">
        <v>105</v>
      </c>
      <c r="B61" s="326" t="s">
        <v>106</v>
      </c>
      <c r="C61" s="183"/>
      <c r="D61" s="178"/>
      <c r="E61" s="178"/>
      <c r="F61" s="128" t="s">
        <v>94</v>
      </c>
      <c r="G61" s="176" t="s">
        <v>13</v>
      </c>
      <c r="H61" s="178"/>
      <c r="I61" s="193"/>
      <c r="J61" s="197"/>
      <c r="K61" s="197"/>
      <c r="L61" s="197"/>
      <c r="M61" s="197" t="s">
        <v>0</v>
      </c>
      <c r="N61" s="186"/>
      <c r="O61" s="158">
        <f t="shared" si="0"/>
        <v>0</v>
      </c>
    </row>
    <row r="62" spans="1:15" ht="15.75" thickBot="1">
      <c r="A62" s="322"/>
      <c r="B62" s="326"/>
      <c r="C62" s="144"/>
      <c r="D62" s="108"/>
      <c r="E62" s="108"/>
      <c r="F62" s="77">
        <v>1690.9868999999999</v>
      </c>
      <c r="G62" s="106">
        <v>3519.8199999999997</v>
      </c>
      <c r="H62" s="108"/>
      <c r="I62" s="90"/>
      <c r="J62" s="91"/>
      <c r="K62" s="91"/>
      <c r="L62" s="91"/>
      <c r="M62" s="91">
        <v>20812.03</v>
      </c>
      <c r="N62" s="160"/>
      <c r="O62" s="159">
        <f t="shared" si="0"/>
        <v>26022.8369</v>
      </c>
    </row>
    <row r="63" spans="1:17" ht="15.75" thickBot="1">
      <c r="A63" s="322"/>
      <c r="B63" s="326"/>
      <c r="C63" s="144"/>
      <c r="D63" s="108"/>
      <c r="E63" s="108"/>
      <c r="F63" s="117" t="s">
        <v>96</v>
      </c>
      <c r="G63" s="90"/>
      <c r="H63" s="80" t="s">
        <v>10</v>
      </c>
      <c r="I63" s="87"/>
      <c r="J63" s="87"/>
      <c r="K63" s="95" t="s">
        <v>78</v>
      </c>
      <c r="L63" s="87"/>
      <c r="M63" s="93" t="s">
        <v>6</v>
      </c>
      <c r="N63" s="160"/>
      <c r="O63" s="159">
        <f t="shared" si="0"/>
        <v>0</v>
      </c>
      <c r="Q63" s="46">
        <v>87393.76000000001</v>
      </c>
    </row>
    <row r="64" spans="1:15" ht="15.75" thickBot="1">
      <c r="A64" s="322"/>
      <c r="B64" s="326"/>
      <c r="C64" s="144"/>
      <c r="D64" s="108"/>
      <c r="E64" s="108"/>
      <c r="F64" s="124">
        <v>1504.43</v>
      </c>
      <c r="G64" s="90"/>
      <c r="H64" s="122">
        <v>3934.66</v>
      </c>
      <c r="I64" s="87"/>
      <c r="J64" s="87"/>
      <c r="K64" s="95">
        <v>5787.23</v>
      </c>
      <c r="L64" s="87"/>
      <c r="M64" s="93">
        <v>11112.73</v>
      </c>
      <c r="N64" s="160"/>
      <c r="O64" s="159">
        <f t="shared" si="0"/>
        <v>22339.05</v>
      </c>
    </row>
    <row r="65" spans="1:15" ht="15.75" thickBot="1">
      <c r="A65" s="322"/>
      <c r="B65" s="326"/>
      <c r="C65" s="144"/>
      <c r="D65" s="108"/>
      <c r="E65" s="108"/>
      <c r="F65" s="90"/>
      <c r="G65" s="125" t="s">
        <v>9</v>
      </c>
      <c r="H65" s="108"/>
      <c r="I65" s="87"/>
      <c r="J65" s="78" t="s">
        <v>1</v>
      </c>
      <c r="K65" s="87"/>
      <c r="L65" s="88"/>
      <c r="M65" s="115" t="s">
        <v>11</v>
      </c>
      <c r="N65" s="160"/>
      <c r="O65" s="159">
        <f t="shared" si="0"/>
        <v>0</v>
      </c>
    </row>
    <row r="66" spans="1:15" ht="15.75" thickBot="1">
      <c r="A66" s="322"/>
      <c r="B66" s="326"/>
      <c r="C66" s="144"/>
      <c r="D66" s="108"/>
      <c r="E66" s="108"/>
      <c r="F66" s="90"/>
      <c r="G66" s="125">
        <v>7546.550000000001</v>
      </c>
      <c r="H66" s="108"/>
      <c r="I66" s="87"/>
      <c r="J66" s="123">
        <v>4282.65</v>
      </c>
      <c r="K66" s="90"/>
      <c r="L66" s="88"/>
      <c r="M66" s="115">
        <v>15950.42</v>
      </c>
      <c r="N66" s="160"/>
      <c r="O66" s="159">
        <f t="shared" si="0"/>
        <v>27779.620000000003</v>
      </c>
    </row>
    <row r="67" spans="1:15" ht="15.75" thickBot="1">
      <c r="A67" s="322"/>
      <c r="B67" s="326"/>
      <c r="C67" s="144"/>
      <c r="D67" s="108"/>
      <c r="E67" s="108"/>
      <c r="F67" s="86" t="s">
        <v>95</v>
      </c>
      <c r="G67" s="83" t="s">
        <v>7</v>
      </c>
      <c r="H67" s="108"/>
      <c r="I67" s="108"/>
      <c r="J67" s="108"/>
      <c r="K67" s="108"/>
      <c r="L67" s="101" t="s">
        <v>4</v>
      </c>
      <c r="M67" s="108"/>
      <c r="N67" s="160"/>
      <c r="O67" s="159">
        <f>SUM(C68:N68)</f>
        <v>11252.41</v>
      </c>
    </row>
    <row r="68" spans="1:15" ht="19.5" thickBot="1">
      <c r="A68" s="322"/>
      <c r="B68" s="326"/>
      <c r="C68" s="145"/>
      <c r="D68" s="146"/>
      <c r="E68" s="146"/>
      <c r="F68" s="147">
        <v>1112.21</v>
      </c>
      <c r="G68" s="148">
        <v>3658.24</v>
      </c>
      <c r="H68" s="146"/>
      <c r="I68" s="146"/>
      <c r="J68" s="146"/>
      <c r="K68" s="149"/>
      <c r="L68" s="150">
        <v>6481.96</v>
      </c>
      <c r="M68" s="146"/>
      <c r="N68" s="163"/>
      <c r="O68" s="167">
        <f>SUM(O61:O67)</f>
        <v>87393.91690000001</v>
      </c>
    </row>
    <row r="69" spans="1:17" ht="15.75" thickBot="1">
      <c r="A69" s="322" t="s">
        <v>107</v>
      </c>
      <c r="B69" s="323" t="s">
        <v>108</v>
      </c>
      <c r="C69" s="174"/>
      <c r="D69" s="152"/>
      <c r="E69" s="152"/>
      <c r="F69" s="152"/>
      <c r="G69" s="175" t="s">
        <v>94</v>
      </c>
      <c r="H69" s="151" t="s">
        <v>13</v>
      </c>
      <c r="I69" s="152"/>
      <c r="J69" s="152"/>
      <c r="K69" s="182"/>
      <c r="L69" s="190"/>
      <c r="M69" s="190"/>
      <c r="N69" s="200" t="s">
        <v>0</v>
      </c>
      <c r="O69" s="159">
        <f t="shared" si="0"/>
        <v>0</v>
      </c>
      <c r="Q69" s="46">
        <v>83359.09</v>
      </c>
    </row>
    <row r="70" spans="1:15" ht="15.75" thickBot="1">
      <c r="A70" s="322"/>
      <c r="B70" s="323"/>
      <c r="C70" s="144"/>
      <c r="D70" s="108"/>
      <c r="E70" s="108"/>
      <c r="F70" s="108"/>
      <c r="G70" s="77">
        <v>1611.2076000000002</v>
      </c>
      <c r="H70" s="106">
        <v>3356.7200000000003</v>
      </c>
      <c r="I70" s="108"/>
      <c r="J70" s="108"/>
      <c r="K70" s="90"/>
      <c r="L70" s="91"/>
      <c r="M70" s="91"/>
      <c r="N70" s="161">
        <v>19851.87</v>
      </c>
      <c r="O70" s="159">
        <f t="shared" si="0"/>
        <v>24819.797599999998</v>
      </c>
    </row>
    <row r="71" spans="1:15" ht="15.75" thickBot="1">
      <c r="A71" s="322"/>
      <c r="B71" s="323"/>
      <c r="C71" s="144"/>
      <c r="D71" s="108"/>
      <c r="E71" s="108"/>
      <c r="F71" s="108"/>
      <c r="G71" s="117" t="s">
        <v>96</v>
      </c>
      <c r="H71" s="108"/>
      <c r="I71" s="80" t="s">
        <v>10</v>
      </c>
      <c r="J71" s="108"/>
      <c r="K71" s="108"/>
      <c r="L71" s="95" t="s">
        <v>78</v>
      </c>
      <c r="M71" s="108"/>
      <c r="N71" s="154" t="s">
        <v>6</v>
      </c>
      <c r="O71" s="159">
        <f t="shared" si="0"/>
        <v>0</v>
      </c>
    </row>
    <row r="72" spans="1:15" ht="15.75" thickBot="1">
      <c r="A72" s="322"/>
      <c r="B72" s="323"/>
      <c r="C72" s="144"/>
      <c r="D72" s="108"/>
      <c r="E72" s="108"/>
      <c r="F72" s="108"/>
      <c r="G72" s="117">
        <v>1435.65</v>
      </c>
      <c r="H72" s="108"/>
      <c r="I72" s="126">
        <v>3753.81</v>
      </c>
      <c r="J72" s="108"/>
      <c r="K72" s="108"/>
      <c r="L72" s="95">
        <v>5519.33</v>
      </c>
      <c r="M72" s="108"/>
      <c r="N72" s="154">
        <v>10599.01</v>
      </c>
      <c r="O72" s="159">
        <f>SUM(C72:N72)</f>
        <v>21307.800000000003</v>
      </c>
    </row>
    <row r="73" spans="1:15" ht="15.75" thickBot="1">
      <c r="A73" s="322"/>
      <c r="B73" s="323"/>
      <c r="C73" s="144"/>
      <c r="D73" s="108"/>
      <c r="E73" s="108"/>
      <c r="F73" s="108"/>
      <c r="G73" s="90"/>
      <c r="H73" s="125" t="s">
        <v>9</v>
      </c>
      <c r="I73" s="108"/>
      <c r="J73" s="108"/>
      <c r="K73" s="78" t="s">
        <v>1</v>
      </c>
      <c r="L73" s="108"/>
      <c r="M73" s="108"/>
      <c r="N73" s="162" t="s">
        <v>11</v>
      </c>
      <c r="O73" s="159">
        <f>SUM(C73:N73)</f>
        <v>0</v>
      </c>
    </row>
    <row r="74" spans="1:15" ht="15.75" thickBot="1">
      <c r="A74" s="322"/>
      <c r="B74" s="323"/>
      <c r="C74" s="144"/>
      <c r="D74" s="108"/>
      <c r="E74" s="108"/>
      <c r="F74" s="108"/>
      <c r="G74" s="90"/>
      <c r="H74" s="125">
        <v>7198.679999999999</v>
      </c>
      <c r="I74" s="108"/>
      <c r="J74" s="108"/>
      <c r="K74" s="123">
        <v>4083.66</v>
      </c>
      <c r="L74" s="108"/>
      <c r="M74" s="108"/>
      <c r="N74" s="162">
        <v>15214.74</v>
      </c>
      <c r="O74" s="159">
        <f>SUM(C74:N74)</f>
        <v>26497.08</v>
      </c>
    </row>
    <row r="75" spans="1:15" ht="15.75" thickBot="1">
      <c r="A75" s="322"/>
      <c r="B75" s="323"/>
      <c r="C75" s="144"/>
      <c r="D75" s="108"/>
      <c r="E75" s="108"/>
      <c r="F75" s="108"/>
      <c r="G75" s="86" t="s">
        <v>95</v>
      </c>
      <c r="H75" s="83" t="s">
        <v>7</v>
      </c>
      <c r="I75" s="108"/>
      <c r="J75" s="108"/>
      <c r="K75" s="108"/>
      <c r="L75" s="108"/>
      <c r="M75" s="101" t="s">
        <v>4</v>
      </c>
      <c r="N75" s="160"/>
      <c r="O75" s="159">
        <f>SUM(C76:N76)</f>
        <v>10733.25</v>
      </c>
    </row>
    <row r="76" spans="1:15" ht="19.5" thickBot="1">
      <c r="A76" s="322"/>
      <c r="B76" s="323"/>
      <c r="C76" s="145"/>
      <c r="D76" s="146"/>
      <c r="E76" s="146"/>
      <c r="F76" s="146"/>
      <c r="G76" s="147">
        <v>1061.26</v>
      </c>
      <c r="H76" s="148">
        <v>3488.67</v>
      </c>
      <c r="I76" s="146"/>
      <c r="J76" s="146"/>
      <c r="K76" s="146"/>
      <c r="L76" s="149"/>
      <c r="M76" s="150">
        <v>6183.32</v>
      </c>
      <c r="N76" s="163"/>
      <c r="O76" s="167">
        <f>SUM(O69:O75)</f>
        <v>83357.9276</v>
      </c>
    </row>
    <row r="77" spans="9:15" ht="15.75" thickBot="1">
      <c r="I77" s="92"/>
      <c r="O77" s="165"/>
    </row>
    <row r="78" spans="1:16" ht="21" thickBot="1">
      <c r="A78" s="327" t="s">
        <v>110</v>
      </c>
      <c r="B78" s="327"/>
      <c r="C78" s="71">
        <f>SUM(C8+C10+C12+C14+C16+C18+C20+C22+C24+C26+C28+C30+C32+C34+C36+C38+C40+C42+C44+C46+C48+C50+C52+C54+C56+C58+C60+C62+C64+C66+C68+C70+C72+C74+C76)</f>
        <v>8009.2027</v>
      </c>
      <c r="D78" s="71">
        <f aca="true" t="shared" si="1" ref="D78:N78">SUM(D8+D10+D12+D14+D16+D18+D20+D22+D24+D26+D28+D30+D32+D34+D36+D38+D40+D42+D44+D46+D48+D50+D52+D54+D56+D58+D60+D62+D64+D66+D68+D70+D72+D74+D76)</f>
        <v>12478.7449</v>
      </c>
      <c r="E78" s="71">
        <f t="shared" si="1"/>
        <v>32201.214500000002</v>
      </c>
      <c r="F78" s="71">
        <f t="shared" si="1"/>
        <v>47994.3569</v>
      </c>
      <c r="G78" s="71">
        <f t="shared" si="1"/>
        <v>29746.5076</v>
      </c>
      <c r="H78" s="71">
        <f t="shared" si="1"/>
        <v>53557.48</v>
      </c>
      <c r="I78" s="71">
        <f t="shared" si="1"/>
        <v>63122.049999999996</v>
      </c>
      <c r="J78" s="71">
        <f t="shared" si="1"/>
        <v>20422.02</v>
      </c>
      <c r="K78" s="71">
        <f t="shared" si="1"/>
        <v>67838.55</v>
      </c>
      <c r="L78" s="71">
        <f t="shared" si="1"/>
        <v>57085.19</v>
      </c>
      <c r="M78" s="71">
        <f t="shared" si="1"/>
        <v>61352.85999999999</v>
      </c>
      <c r="N78" s="71">
        <f t="shared" si="1"/>
        <v>99535.25</v>
      </c>
      <c r="O78" s="166">
        <f>SUM(O76+O68+O60+O52+O44+O36+O26)</f>
        <v>553343.4266</v>
      </c>
      <c r="P78" s="2"/>
    </row>
    <row r="79" ht="15">
      <c r="N79" s="209"/>
    </row>
    <row r="81" spans="3:15" ht="15"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</row>
    <row r="91" ht="15">
      <c r="C91" s="209"/>
    </row>
    <row r="92" ht="15">
      <c r="C92" s="209"/>
    </row>
    <row r="93" ht="15">
      <c r="C93" s="209"/>
    </row>
    <row r="94" ht="15">
      <c r="C94" s="209"/>
    </row>
    <row r="95" ht="15">
      <c r="C95" s="209"/>
    </row>
    <row r="96" ht="15">
      <c r="C96" s="209"/>
    </row>
    <row r="97" ht="15">
      <c r="C97" s="209"/>
    </row>
    <row r="98" ht="15">
      <c r="C98" s="209"/>
    </row>
    <row r="99" ht="15">
      <c r="C99" s="209"/>
    </row>
    <row r="100" ht="15">
      <c r="C100" s="209"/>
    </row>
    <row r="101" ht="15">
      <c r="C101" s="209"/>
    </row>
    <row r="102" ht="15">
      <c r="C102" s="209"/>
    </row>
    <row r="103" ht="15">
      <c r="C103" s="209"/>
    </row>
  </sheetData>
  <sheetProtection/>
  <mergeCells count="16">
    <mergeCell ref="A69:A76"/>
    <mergeCell ref="B69:B76"/>
    <mergeCell ref="A78:B78"/>
    <mergeCell ref="A45:A52"/>
    <mergeCell ref="B45:B52"/>
    <mergeCell ref="A53:A60"/>
    <mergeCell ref="B53:B60"/>
    <mergeCell ref="A61:A68"/>
    <mergeCell ref="B61:B68"/>
    <mergeCell ref="A37:A44"/>
    <mergeCell ref="B37:B44"/>
    <mergeCell ref="A4:B6"/>
    <mergeCell ref="A7:A26"/>
    <mergeCell ref="B7:B26"/>
    <mergeCell ref="A27:A36"/>
    <mergeCell ref="B27:B36"/>
  </mergeCells>
  <printOptions horizontalCentered="1" verticalCentered="1"/>
  <pageMargins left="1.299212598425197" right="0.5118110236220472" top="0.5905511811023623" bottom="0.5905511811023623" header="0.31496062992125984" footer="0.31496062992125984"/>
  <pageSetup fitToWidth="3" fitToHeight="1" horizontalDpi="600" verticalDpi="600" orientation="portrait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J673"/>
  <sheetViews>
    <sheetView tabSelected="1" zoomScalePageLayoutView="0" workbookViewId="0" topLeftCell="B45">
      <selection activeCell="I55" sqref="I55"/>
    </sheetView>
  </sheetViews>
  <sheetFormatPr defaultColWidth="9.140625" defaultRowHeight="15"/>
  <cols>
    <col min="1" max="1" width="9.140625" style="0" customWidth="1"/>
    <col min="2" max="2" width="11.421875" style="0" customWidth="1"/>
    <col min="3" max="3" width="17.8515625" style="0" customWidth="1"/>
    <col min="4" max="4" width="23.8515625" style="0" customWidth="1"/>
    <col min="5" max="5" width="4.8515625" style="0" customWidth="1"/>
    <col min="6" max="6" width="13.00390625" style="0" customWidth="1"/>
    <col min="7" max="7" width="10.57421875" style="0" bestFit="1" customWidth="1"/>
    <col min="8" max="8" width="13.8515625" style="0" customWidth="1"/>
    <col min="9" max="9" width="15.421875" style="0" customWidth="1"/>
    <col min="10" max="10" width="17.7109375" style="0" customWidth="1"/>
    <col min="11" max="11" width="13.28125" style="0" bestFit="1" customWidth="1"/>
    <col min="12" max="12" width="10.57421875" style="0" bestFit="1" customWidth="1"/>
    <col min="14" max="14" width="14.00390625" style="0" customWidth="1"/>
    <col min="15" max="15" width="19.140625" style="0" customWidth="1"/>
    <col min="16" max="16" width="17.28125" style="0" customWidth="1"/>
    <col min="17" max="17" width="15.8515625" style="0" customWidth="1"/>
  </cols>
  <sheetData>
    <row r="3" spans="5:7" ht="18.75">
      <c r="E3" s="286" t="s">
        <v>112</v>
      </c>
      <c r="F3" s="1"/>
      <c r="G3" s="1"/>
    </row>
    <row r="4" spans="5:9" ht="15">
      <c r="E4" s="56" t="s">
        <v>113</v>
      </c>
      <c r="F4" s="1"/>
      <c r="G4" s="1"/>
      <c r="I4" s="1" t="s">
        <v>114</v>
      </c>
    </row>
    <row r="5" spans="5:7" ht="18.75">
      <c r="E5" s="61" t="s">
        <v>134</v>
      </c>
      <c r="F5" s="1"/>
      <c r="G5" s="1"/>
    </row>
    <row r="6" ht="15.75" thickBot="1"/>
    <row r="7" spans="2:10" ht="30.75" thickBot="1">
      <c r="B7" s="48" t="s">
        <v>62</v>
      </c>
      <c r="C7" s="50" t="s">
        <v>60</v>
      </c>
      <c r="D7" s="50" t="s">
        <v>120</v>
      </c>
      <c r="E7" s="50" t="s">
        <v>121</v>
      </c>
      <c r="F7" s="50" t="s">
        <v>122</v>
      </c>
      <c r="G7" s="50" t="s">
        <v>123</v>
      </c>
      <c r="H7" s="50" t="s">
        <v>124</v>
      </c>
      <c r="I7" s="287" t="s">
        <v>135</v>
      </c>
      <c r="J7" s="51" t="s">
        <v>61</v>
      </c>
    </row>
    <row r="8" spans="2:10" ht="15.75" thickBot="1">
      <c r="B8" s="328" t="s">
        <v>0</v>
      </c>
      <c r="C8" s="331" t="s">
        <v>26</v>
      </c>
      <c r="D8" s="276" t="s">
        <v>125</v>
      </c>
      <c r="E8" s="277" t="s">
        <v>126</v>
      </c>
      <c r="F8" s="288">
        <v>65.01</v>
      </c>
      <c r="G8" s="278">
        <v>14.5</v>
      </c>
      <c r="H8" s="278">
        <v>18.13</v>
      </c>
      <c r="I8" s="279">
        <v>1178.63</v>
      </c>
      <c r="J8" s="289"/>
    </row>
    <row r="9" spans="2:10" ht="15.75" thickBot="1">
      <c r="B9" s="329"/>
      <c r="C9" s="332"/>
      <c r="D9" s="280" t="s">
        <v>127</v>
      </c>
      <c r="E9" s="281" t="s">
        <v>128</v>
      </c>
      <c r="F9" s="288">
        <v>93.59</v>
      </c>
      <c r="G9" s="282">
        <v>73.93</v>
      </c>
      <c r="H9" s="278">
        <v>92.41</v>
      </c>
      <c r="I9" s="279">
        <v>8648.65</v>
      </c>
      <c r="J9" s="290"/>
    </row>
    <row r="10" spans="2:10" ht="15.75" thickBot="1">
      <c r="B10" s="329"/>
      <c r="C10" s="332"/>
      <c r="D10" s="280" t="s">
        <v>130</v>
      </c>
      <c r="E10" s="281" t="s">
        <v>128</v>
      </c>
      <c r="F10" s="288">
        <v>30.96</v>
      </c>
      <c r="G10" s="282">
        <v>100.1</v>
      </c>
      <c r="H10" s="278">
        <v>125.13</v>
      </c>
      <c r="I10" s="279">
        <v>3874.02</v>
      </c>
      <c r="J10" s="290"/>
    </row>
    <row r="11" spans="2:10" ht="15.75" thickBot="1">
      <c r="B11" s="329"/>
      <c r="C11" s="332"/>
      <c r="D11" s="280" t="s">
        <v>129</v>
      </c>
      <c r="E11" s="281" t="s">
        <v>128</v>
      </c>
      <c r="F11" s="291">
        <v>12.38</v>
      </c>
      <c r="G11" s="282">
        <v>182.81</v>
      </c>
      <c r="H11" s="278">
        <v>228.51</v>
      </c>
      <c r="I11" s="279">
        <v>2828.95</v>
      </c>
      <c r="J11" s="290"/>
    </row>
    <row r="12" spans="2:10" ht="15.75" thickBot="1">
      <c r="B12" s="329"/>
      <c r="C12" s="332"/>
      <c r="D12" s="280" t="s">
        <v>131</v>
      </c>
      <c r="E12" s="281" t="s">
        <v>128</v>
      </c>
      <c r="F12" s="291">
        <v>0</v>
      </c>
      <c r="G12" s="282">
        <v>100.1</v>
      </c>
      <c r="H12" s="278">
        <v>125.13</v>
      </c>
      <c r="I12" s="279">
        <v>0</v>
      </c>
      <c r="J12" s="290"/>
    </row>
    <row r="13" spans="2:10" ht="15.75" thickBot="1">
      <c r="B13" s="329"/>
      <c r="C13" s="333"/>
      <c r="D13" s="283" t="s">
        <v>132</v>
      </c>
      <c r="E13" s="285" t="s">
        <v>121</v>
      </c>
      <c r="F13" s="292">
        <v>5510.03</v>
      </c>
      <c r="G13" s="284">
        <v>1</v>
      </c>
      <c r="H13" s="278">
        <v>1.25</v>
      </c>
      <c r="I13" s="279">
        <v>6887.54</v>
      </c>
      <c r="J13" s="49">
        <v>23417.79</v>
      </c>
    </row>
    <row r="14" spans="2:10" ht="15.75" thickBot="1">
      <c r="B14" s="329"/>
      <c r="C14" s="331" t="s">
        <v>27</v>
      </c>
      <c r="D14" s="293" t="s">
        <v>125</v>
      </c>
      <c r="E14" s="294" t="s">
        <v>126</v>
      </c>
      <c r="F14" s="295">
        <v>42.87</v>
      </c>
      <c r="G14" s="296">
        <v>14.5</v>
      </c>
      <c r="H14" s="278">
        <v>18.13</v>
      </c>
      <c r="I14" s="279">
        <v>777.23</v>
      </c>
      <c r="J14" s="297"/>
    </row>
    <row r="15" spans="2:10" ht="15.75" thickBot="1">
      <c r="B15" s="329"/>
      <c r="C15" s="332"/>
      <c r="D15" s="298" t="s">
        <v>127</v>
      </c>
      <c r="E15" s="299" t="s">
        <v>128</v>
      </c>
      <c r="F15" s="300">
        <v>7.62</v>
      </c>
      <c r="G15" s="301">
        <v>73.93</v>
      </c>
      <c r="H15" s="278">
        <v>92.41</v>
      </c>
      <c r="I15" s="279">
        <v>704.16</v>
      </c>
      <c r="J15" s="302"/>
    </row>
    <row r="16" spans="2:10" ht="15.75" thickBot="1">
      <c r="B16" s="329"/>
      <c r="C16" s="332"/>
      <c r="D16" s="298" t="s">
        <v>130</v>
      </c>
      <c r="E16" s="299" t="s">
        <v>128</v>
      </c>
      <c r="F16" s="300">
        <v>17.62</v>
      </c>
      <c r="G16" s="301">
        <v>100.1</v>
      </c>
      <c r="H16" s="278">
        <v>125.13</v>
      </c>
      <c r="I16" s="279">
        <v>2204.79</v>
      </c>
      <c r="J16" s="302"/>
    </row>
    <row r="17" spans="2:10" ht="15.75" thickBot="1">
      <c r="B17" s="329"/>
      <c r="C17" s="332"/>
      <c r="D17" s="298" t="s">
        <v>129</v>
      </c>
      <c r="E17" s="299" t="s">
        <v>128</v>
      </c>
      <c r="F17" s="300">
        <v>18.81</v>
      </c>
      <c r="G17" s="301">
        <v>182.81</v>
      </c>
      <c r="H17" s="278">
        <v>228.51</v>
      </c>
      <c r="I17" s="279">
        <v>4298.27</v>
      </c>
      <c r="J17" s="302"/>
    </row>
    <row r="18" spans="2:10" ht="15.75" thickBot="1">
      <c r="B18" s="329"/>
      <c r="C18" s="332"/>
      <c r="D18" s="298" t="s">
        <v>131</v>
      </c>
      <c r="E18" s="299" t="s">
        <v>128</v>
      </c>
      <c r="F18" s="300">
        <v>9.05</v>
      </c>
      <c r="G18" s="301">
        <v>100.1</v>
      </c>
      <c r="H18" s="278">
        <v>125.13</v>
      </c>
      <c r="I18" s="279">
        <v>1132.43</v>
      </c>
      <c r="J18" s="302"/>
    </row>
    <row r="19" spans="2:10" ht="15.75" thickBot="1">
      <c r="B19" s="329"/>
      <c r="C19" s="333"/>
      <c r="D19" s="303" t="s">
        <v>132</v>
      </c>
      <c r="E19" s="304" t="s">
        <v>121</v>
      </c>
      <c r="F19" s="305">
        <v>3961.26</v>
      </c>
      <c r="G19" s="306">
        <v>1</v>
      </c>
      <c r="H19" s="278">
        <v>1.25</v>
      </c>
      <c r="I19" s="279">
        <v>4951.58</v>
      </c>
      <c r="J19" s="52">
        <v>14068.460000000001</v>
      </c>
    </row>
    <row r="20" spans="2:10" ht="15.75" thickBot="1">
      <c r="B20" s="329"/>
      <c r="C20" s="331" t="s">
        <v>28</v>
      </c>
      <c r="D20" s="276" t="s">
        <v>125</v>
      </c>
      <c r="E20" s="277" t="s">
        <v>126</v>
      </c>
      <c r="F20" s="288">
        <v>22.86</v>
      </c>
      <c r="G20" s="278">
        <v>14.5</v>
      </c>
      <c r="H20" s="278">
        <v>18.13</v>
      </c>
      <c r="I20" s="279">
        <v>414.45</v>
      </c>
      <c r="J20" s="289"/>
    </row>
    <row r="21" spans="2:10" ht="15.75" thickBot="1">
      <c r="B21" s="329"/>
      <c r="C21" s="332"/>
      <c r="D21" s="280" t="s">
        <v>127</v>
      </c>
      <c r="E21" s="281" t="s">
        <v>128</v>
      </c>
      <c r="F21" s="291">
        <v>7.62</v>
      </c>
      <c r="G21" s="282">
        <v>73.93</v>
      </c>
      <c r="H21" s="278">
        <v>92.41</v>
      </c>
      <c r="I21" s="279">
        <v>704.16</v>
      </c>
      <c r="J21" s="290"/>
    </row>
    <row r="22" spans="2:10" ht="15.75" thickBot="1">
      <c r="B22" s="329"/>
      <c r="C22" s="332"/>
      <c r="D22" s="280" t="s">
        <v>130</v>
      </c>
      <c r="E22" s="281" t="s">
        <v>128</v>
      </c>
      <c r="F22" s="291">
        <v>25.72</v>
      </c>
      <c r="G22" s="282">
        <v>100.1</v>
      </c>
      <c r="H22" s="278">
        <v>125.13</v>
      </c>
      <c r="I22" s="279">
        <v>3218.34</v>
      </c>
      <c r="J22" s="290"/>
    </row>
    <row r="23" spans="2:10" ht="15.75" thickBot="1">
      <c r="B23" s="329"/>
      <c r="C23" s="332"/>
      <c r="D23" s="280" t="s">
        <v>129</v>
      </c>
      <c r="E23" s="281" t="s">
        <v>128</v>
      </c>
      <c r="F23" s="291">
        <v>7.62</v>
      </c>
      <c r="G23" s="282">
        <v>182.81</v>
      </c>
      <c r="H23" s="278">
        <v>228.51</v>
      </c>
      <c r="I23" s="279">
        <v>1741.25</v>
      </c>
      <c r="J23" s="290"/>
    </row>
    <row r="24" spans="2:10" ht="15.75" thickBot="1">
      <c r="B24" s="329"/>
      <c r="C24" s="332"/>
      <c r="D24" s="280" t="s">
        <v>131</v>
      </c>
      <c r="E24" s="281" t="s">
        <v>128</v>
      </c>
      <c r="F24" s="291">
        <v>9.29</v>
      </c>
      <c r="G24" s="282">
        <v>100.1</v>
      </c>
      <c r="H24" s="278">
        <v>125.13</v>
      </c>
      <c r="I24" s="279">
        <v>1162.46</v>
      </c>
      <c r="J24" s="290"/>
    </row>
    <row r="25" spans="2:10" ht="15.75" thickBot="1">
      <c r="B25" s="329"/>
      <c r="C25" s="332"/>
      <c r="D25" s="280" t="s">
        <v>131</v>
      </c>
      <c r="E25" s="281" t="s">
        <v>128</v>
      </c>
      <c r="F25" s="291">
        <v>899</v>
      </c>
      <c r="G25" s="282">
        <v>6</v>
      </c>
      <c r="H25" s="278">
        <v>7.5</v>
      </c>
      <c r="I25" s="279">
        <v>6742.5</v>
      </c>
      <c r="J25" s="290"/>
    </row>
    <row r="26" spans="2:10" ht="15.75" thickBot="1">
      <c r="B26" s="329"/>
      <c r="C26" s="333"/>
      <c r="D26" s="283" t="s">
        <v>132</v>
      </c>
      <c r="E26" s="285" t="s">
        <v>121</v>
      </c>
      <c r="F26" s="292">
        <v>4024.76</v>
      </c>
      <c r="G26" s="284">
        <v>1</v>
      </c>
      <c r="H26" s="278">
        <v>1.25</v>
      </c>
      <c r="I26" s="279">
        <v>5030.95</v>
      </c>
      <c r="J26" s="49">
        <v>19014.11</v>
      </c>
    </row>
    <row r="27" spans="2:10" ht="15.75" thickBot="1">
      <c r="B27" s="329"/>
      <c r="C27" s="331" t="s">
        <v>29</v>
      </c>
      <c r="D27" s="276" t="s">
        <v>125</v>
      </c>
      <c r="E27" s="277" t="s">
        <v>126</v>
      </c>
      <c r="F27" s="288">
        <v>74.3</v>
      </c>
      <c r="G27" s="278">
        <v>14.5</v>
      </c>
      <c r="H27" s="278">
        <v>18.13</v>
      </c>
      <c r="I27" s="279">
        <v>1347.06</v>
      </c>
      <c r="J27" s="289"/>
    </row>
    <row r="28" spans="2:10" ht="15.75" thickBot="1">
      <c r="B28" s="329"/>
      <c r="C28" s="332"/>
      <c r="D28" s="280" t="s">
        <v>127</v>
      </c>
      <c r="E28" s="281" t="s">
        <v>128</v>
      </c>
      <c r="F28" s="291">
        <v>136.22</v>
      </c>
      <c r="G28" s="282">
        <v>73.93</v>
      </c>
      <c r="H28" s="278">
        <v>92.41</v>
      </c>
      <c r="I28" s="279">
        <v>12588.09</v>
      </c>
      <c r="J28" s="290"/>
    </row>
    <row r="29" spans="2:10" ht="15.75" thickBot="1">
      <c r="B29" s="329"/>
      <c r="C29" s="332"/>
      <c r="D29" s="280" t="s">
        <v>130</v>
      </c>
      <c r="E29" s="281" t="s">
        <v>128</v>
      </c>
      <c r="F29" s="291">
        <v>3.1</v>
      </c>
      <c r="G29" s="282">
        <v>100.1</v>
      </c>
      <c r="H29" s="278">
        <v>125.13</v>
      </c>
      <c r="I29" s="279">
        <v>387.9</v>
      </c>
      <c r="J29" s="290"/>
    </row>
    <row r="30" spans="2:10" ht="15.75" thickBot="1">
      <c r="B30" s="329"/>
      <c r="C30" s="332"/>
      <c r="D30" s="280" t="s">
        <v>129</v>
      </c>
      <c r="E30" s="281" t="s">
        <v>128</v>
      </c>
      <c r="F30" s="291">
        <v>3.1</v>
      </c>
      <c r="G30" s="282">
        <v>182.81</v>
      </c>
      <c r="H30" s="278">
        <v>228.51</v>
      </c>
      <c r="I30" s="279">
        <v>708.38</v>
      </c>
      <c r="J30" s="290"/>
    </row>
    <row r="31" spans="2:10" ht="15.75" thickBot="1">
      <c r="B31" s="329"/>
      <c r="C31" s="332"/>
      <c r="D31" s="280" t="s">
        <v>131</v>
      </c>
      <c r="E31" s="281" t="s">
        <v>128</v>
      </c>
      <c r="F31" s="291">
        <v>0</v>
      </c>
      <c r="G31" s="282">
        <v>100.1</v>
      </c>
      <c r="H31" s="278">
        <v>125.13</v>
      </c>
      <c r="I31" s="279">
        <v>0</v>
      </c>
      <c r="J31" s="290"/>
    </row>
    <row r="32" spans="2:10" ht="15.75" thickBot="1">
      <c r="B32" s="329"/>
      <c r="C32" s="333"/>
      <c r="D32" s="283" t="s">
        <v>132</v>
      </c>
      <c r="E32" s="285" t="s">
        <v>121</v>
      </c>
      <c r="F32" s="292">
        <v>2251.64</v>
      </c>
      <c r="G32" s="284">
        <v>1</v>
      </c>
      <c r="H32" s="278">
        <v>1.25</v>
      </c>
      <c r="I32" s="279">
        <v>2814.55</v>
      </c>
      <c r="J32" s="49">
        <v>17845.98</v>
      </c>
    </row>
    <row r="33" spans="2:10" ht="15.75" thickBot="1">
      <c r="B33" s="329"/>
      <c r="C33" s="331" t="s">
        <v>30</v>
      </c>
      <c r="D33" s="276" t="s">
        <v>125</v>
      </c>
      <c r="E33" s="277" t="s">
        <v>126</v>
      </c>
      <c r="F33" s="288">
        <v>24.77</v>
      </c>
      <c r="G33" s="278">
        <v>14.5</v>
      </c>
      <c r="H33" s="278">
        <v>18.13</v>
      </c>
      <c r="I33" s="279">
        <v>449.08</v>
      </c>
      <c r="J33" s="289"/>
    </row>
    <row r="34" spans="2:10" ht="15.75" thickBot="1">
      <c r="B34" s="329"/>
      <c r="C34" s="332"/>
      <c r="D34" s="280" t="s">
        <v>127</v>
      </c>
      <c r="E34" s="281" t="s">
        <v>128</v>
      </c>
      <c r="F34" s="291">
        <v>9.29</v>
      </c>
      <c r="G34" s="282">
        <v>73.93</v>
      </c>
      <c r="H34" s="278">
        <v>92.41</v>
      </c>
      <c r="I34" s="279">
        <v>858.49</v>
      </c>
      <c r="J34" s="290"/>
    </row>
    <row r="35" spans="2:10" ht="15.75" thickBot="1">
      <c r="B35" s="329"/>
      <c r="C35" s="332"/>
      <c r="D35" s="280" t="s">
        <v>130</v>
      </c>
      <c r="E35" s="281" t="s">
        <v>128</v>
      </c>
      <c r="F35" s="291">
        <v>87.88</v>
      </c>
      <c r="G35" s="282">
        <v>100.1</v>
      </c>
      <c r="H35" s="278">
        <v>125.13</v>
      </c>
      <c r="I35" s="279">
        <v>10996.42</v>
      </c>
      <c r="J35" s="290"/>
    </row>
    <row r="36" spans="2:10" ht="15.75" thickBot="1">
      <c r="B36" s="329"/>
      <c r="C36" s="332"/>
      <c r="D36" s="280" t="s">
        <v>129</v>
      </c>
      <c r="E36" s="281" t="s">
        <v>128</v>
      </c>
      <c r="F36" s="291">
        <v>6.19</v>
      </c>
      <c r="G36" s="282">
        <v>182.81</v>
      </c>
      <c r="H36" s="278">
        <v>228.51</v>
      </c>
      <c r="I36" s="279">
        <v>1414.48</v>
      </c>
      <c r="J36" s="290"/>
    </row>
    <row r="37" spans="2:10" ht="15.75" thickBot="1">
      <c r="B37" s="329"/>
      <c r="C37" s="332"/>
      <c r="D37" s="280" t="s">
        <v>131</v>
      </c>
      <c r="E37" s="281" t="s">
        <v>128</v>
      </c>
      <c r="F37" s="291">
        <v>3.1</v>
      </c>
      <c r="G37" s="282">
        <v>100.1</v>
      </c>
      <c r="H37" s="278">
        <v>125.13</v>
      </c>
      <c r="I37" s="279">
        <v>387.9</v>
      </c>
      <c r="J37" s="290"/>
    </row>
    <row r="38" spans="2:10" ht="15.75" thickBot="1">
      <c r="B38" s="329"/>
      <c r="C38" s="333"/>
      <c r="D38" s="283" t="s">
        <v>132</v>
      </c>
      <c r="E38" s="285" t="s">
        <v>121</v>
      </c>
      <c r="F38" s="292">
        <v>2129.08</v>
      </c>
      <c r="G38" s="284">
        <v>1</v>
      </c>
      <c r="H38" s="278">
        <v>1.25</v>
      </c>
      <c r="I38" s="279">
        <v>2661.35</v>
      </c>
      <c r="J38" s="49">
        <v>16767.719999999998</v>
      </c>
    </row>
    <row r="39" spans="2:10" ht="15.75" thickBot="1">
      <c r="B39" s="329"/>
      <c r="C39" s="331" t="s">
        <v>31</v>
      </c>
      <c r="D39" s="276" t="s">
        <v>125</v>
      </c>
      <c r="E39" s="277" t="s">
        <v>126</v>
      </c>
      <c r="F39" s="288">
        <v>44.06</v>
      </c>
      <c r="G39" s="278">
        <v>14.5</v>
      </c>
      <c r="H39" s="278">
        <v>18.13</v>
      </c>
      <c r="I39" s="279">
        <v>798.81</v>
      </c>
      <c r="J39" s="289"/>
    </row>
    <row r="40" spans="2:10" ht="15.75" thickBot="1">
      <c r="B40" s="329"/>
      <c r="C40" s="332"/>
      <c r="D40" s="280" t="s">
        <v>127</v>
      </c>
      <c r="E40" s="281" t="s">
        <v>128</v>
      </c>
      <c r="F40" s="291">
        <v>12.38</v>
      </c>
      <c r="G40" s="282">
        <v>73.93</v>
      </c>
      <c r="H40" s="278">
        <v>92.41</v>
      </c>
      <c r="I40" s="279">
        <v>1144.04</v>
      </c>
      <c r="J40" s="290"/>
    </row>
    <row r="41" spans="2:10" ht="15.75" thickBot="1">
      <c r="B41" s="329"/>
      <c r="C41" s="332"/>
      <c r="D41" s="280" t="s">
        <v>130</v>
      </c>
      <c r="E41" s="281" t="s">
        <v>128</v>
      </c>
      <c r="F41" s="291">
        <v>94.78</v>
      </c>
      <c r="G41" s="282">
        <v>100.1</v>
      </c>
      <c r="H41" s="278">
        <v>125.13</v>
      </c>
      <c r="I41" s="279">
        <v>11859.82</v>
      </c>
      <c r="J41" s="290"/>
    </row>
    <row r="42" spans="2:10" ht="15.75" thickBot="1">
      <c r="B42" s="329"/>
      <c r="C42" s="332"/>
      <c r="D42" s="280" t="s">
        <v>129</v>
      </c>
      <c r="E42" s="281" t="s">
        <v>128</v>
      </c>
      <c r="F42" s="291">
        <v>7.62</v>
      </c>
      <c r="G42" s="282">
        <v>182.81</v>
      </c>
      <c r="H42" s="278">
        <v>228.51</v>
      </c>
      <c r="I42" s="279">
        <v>1741.25</v>
      </c>
      <c r="J42" s="290"/>
    </row>
    <row r="43" spans="2:10" ht="15.75" thickBot="1">
      <c r="B43" s="329"/>
      <c r="C43" s="332"/>
      <c r="D43" s="280" t="s">
        <v>131</v>
      </c>
      <c r="E43" s="281" t="s">
        <v>128</v>
      </c>
      <c r="F43" s="291">
        <v>6.67</v>
      </c>
      <c r="G43" s="282">
        <v>100.1</v>
      </c>
      <c r="H43" s="278">
        <v>125.13</v>
      </c>
      <c r="I43" s="279">
        <v>834.62</v>
      </c>
      <c r="J43" s="290"/>
    </row>
    <row r="44" spans="2:10" ht="15.75" thickBot="1">
      <c r="B44" s="329"/>
      <c r="C44" s="333"/>
      <c r="D44" s="283" t="s">
        <v>132</v>
      </c>
      <c r="E44" s="285" t="s">
        <v>121</v>
      </c>
      <c r="F44" s="292">
        <v>3546.79</v>
      </c>
      <c r="G44" s="284">
        <v>1</v>
      </c>
      <c r="H44" s="278">
        <v>1.25</v>
      </c>
      <c r="I44" s="279">
        <v>4433.49</v>
      </c>
      <c r="J44" s="49">
        <v>20812.03</v>
      </c>
    </row>
    <row r="45" spans="2:10" ht="15.75" thickBot="1">
      <c r="B45" s="329"/>
      <c r="C45" s="331" t="s">
        <v>32</v>
      </c>
      <c r="D45" s="276" t="s">
        <v>125</v>
      </c>
      <c r="E45" s="277" t="s">
        <v>126</v>
      </c>
      <c r="F45" s="288">
        <v>113.83</v>
      </c>
      <c r="G45" s="278">
        <v>14.5</v>
      </c>
      <c r="H45" s="278">
        <v>18.13</v>
      </c>
      <c r="I45" s="279">
        <v>2063.74</v>
      </c>
      <c r="J45" s="289"/>
    </row>
    <row r="46" spans="2:10" ht="15.75" thickBot="1">
      <c r="B46" s="329"/>
      <c r="C46" s="332"/>
      <c r="D46" s="280" t="s">
        <v>127</v>
      </c>
      <c r="E46" s="281" t="s">
        <v>128</v>
      </c>
      <c r="F46" s="291">
        <v>6.19</v>
      </c>
      <c r="G46" s="282">
        <v>73.93</v>
      </c>
      <c r="H46" s="278">
        <v>92.41</v>
      </c>
      <c r="I46" s="279">
        <v>572.02</v>
      </c>
      <c r="J46" s="290"/>
    </row>
    <row r="47" spans="2:10" ht="15.75" thickBot="1">
      <c r="B47" s="330"/>
      <c r="C47" s="332"/>
      <c r="D47" s="280" t="s">
        <v>130</v>
      </c>
      <c r="E47" s="281" t="s">
        <v>128</v>
      </c>
      <c r="F47" s="291">
        <v>6.19</v>
      </c>
      <c r="G47" s="282">
        <v>100.1</v>
      </c>
      <c r="H47" s="278">
        <v>125.13</v>
      </c>
      <c r="I47" s="279">
        <v>774.55</v>
      </c>
      <c r="J47" s="290"/>
    </row>
    <row r="48" spans="2:10" ht="15.75" thickBot="1">
      <c r="B48" s="307" t="s">
        <v>133</v>
      </c>
      <c r="C48" s="332"/>
      <c r="D48" s="280" t="s">
        <v>129</v>
      </c>
      <c r="E48" s="281" t="s">
        <v>128</v>
      </c>
      <c r="F48" s="291">
        <v>54.06</v>
      </c>
      <c r="G48" s="282">
        <v>182.81</v>
      </c>
      <c r="H48" s="278">
        <v>228.51</v>
      </c>
      <c r="I48" s="279">
        <v>12353.25</v>
      </c>
      <c r="J48" s="290"/>
    </row>
    <row r="49" spans="2:10" ht="15.75" thickBot="1">
      <c r="B49" s="308">
        <v>899</v>
      </c>
      <c r="C49" s="332"/>
      <c r="D49" s="280" t="s">
        <v>131</v>
      </c>
      <c r="E49" s="281" t="s">
        <v>128</v>
      </c>
      <c r="F49" s="291">
        <v>3.1</v>
      </c>
      <c r="G49" s="282">
        <v>100.1</v>
      </c>
      <c r="H49" s="278">
        <v>125.13</v>
      </c>
      <c r="I49" s="279">
        <v>387.9</v>
      </c>
      <c r="J49" s="290"/>
    </row>
    <row r="50" spans="2:10" ht="15.75" thickBot="1">
      <c r="B50" s="309"/>
      <c r="C50" s="333"/>
      <c r="D50" s="283" t="s">
        <v>132</v>
      </c>
      <c r="E50" s="285" t="s">
        <v>121</v>
      </c>
      <c r="F50" s="292">
        <v>2960.33</v>
      </c>
      <c r="G50" s="284">
        <v>1</v>
      </c>
      <c r="H50" s="278">
        <v>1.25</v>
      </c>
      <c r="I50" s="279">
        <v>3700.41</v>
      </c>
      <c r="J50" s="49">
        <v>19851.87</v>
      </c>
    </row>
    <row r="51" spans="2:10" ht="16.5" thickBot="1">
      <c r="B51" s="310"/>
      <c r="C51" s="53"/>
      <c r="D51" s="53"/>
      <c r="E51" s="53"/>
      <c r="F51" s="53"/>
      <c r="G51" s="53"/>
      <c r="H51" s="53"/>
      <c r="I51" s="311" t="s">
        <v>63</v>
      </c>
      <c r="J51" s="54">
        <v>131777.96</v>
      </c>
    </row>
    <row r="54" spans="5:7" ht="18.75">
      <c r="E54" s="286" t="s">
        <v>112</v>
      </c>
      <c r="F54" s="1"/>
      <c r="G54" s="1"/>
    </row>
    <row r="55" spans="5:9" ht="15">
      <c r="E55" s="56" t="s">
        <v>113</v>
      </c>
      <c r="F55" s="1"/>
      <c r="G55" s="1"/>
      <c r="I55" s="1" t="s">
        <v>114</v>
      </c>
    </row>
    <row r="56" spans="5:7" ht="18.75">
      <c r="E56" s="61" t="s">
        <v>134</v>
      </c>
      <c r="F56" s="1"/>
      <c r="G56" s="1"/>
    </row>
    <row r="58" ht="15.75" thickBot="1"/>
    <row r="59" spans="2:10" ht="30.75" thickBot="1">
      <c r="B59" s="48" t="s">
        <v>64</v>
      </c>
      <c r="C59" s="50" t="s">
        <v>60</v>
      </c>
      <c r="D59" s="50" t="s">
        <v>120</v>
      </c>
      <c r="E59" s="50" t="s">
        <v>121</v>
      </c>
      <c r="F59" s="50" t="s">
        <v>122</v>
      </c>
      <c r="G59" s="50" t="s">
        <v>123</v>
      </c>
      <c r="H59" s="50" t="s">
        <v>124</v>
      </c>
      <c r="I59" s="287" t="s">
        <v>135</v>
      </c>
      <c r="J59" s="51" t="s">
        <v>61</v>
      </c>
    </row>
    <row r="60" spans="2:10" ht="15.75" thickBot="1">
      <c r="B60" s="334" t="s">
        <v>9</v>
      </c>
      <c r="C60" s="331" t="s">
        <v>26</v>
      </c>
      <c r="D60" s="276" t="s">
        <v>125</v>
      </c>
      <c r="E60" s="277" t="s">
        <v>126</v>
      </c>
      <c r="F60" s="288">
        <v>23.58</v>
      </c>
      <c r="G60" s="278">
        <v>14.5</v>
      </c>
      <c r="H60" s="278">
        <v>18.13</v>
      </c>
      <c r="I60" s="279">
        <v>427.51</v>
      </c>
      <c r="J60" s="289"/>
    </row>
    <row r="61" spans="2:10" ht="15.75" thickBot="1">
      <c r="B61" s="335"/>
      <c r="C61" s="332"/>
      <c r="D61" s="280" t="s">
        <v>127</v>
      </c>
      <c r="E61" s="281" t="s">
        <v>128</v>
      </c>
      <c r="F61" s="288">
        <v>33.94</v>
      </c>
      <c r="G61" s="282">
        <v>73.93</v>
      </c>
      <c r="H61" s="278">
        <v>92.41</v>
      </c>
      <c r="I61" s="279">
        <v>3136.4</v>
      </c>
      <c r="J61" s="290"/>
    </row>
    <row r="62" spans="2:10" ht="15.75" thickBot="1">
      <c r="B62" s="335"/>
      <c r="C62" s="332"/>
      <c r="D62" s="280" t="s">
        <v>130</v>
      </c>
      <c r="E62" s="281" t="s">
        <v>128</v>
      </c>
      <c r="F62" s="288">
        <v>11.23</v>
      </c>
      <c r="G62" s="282">
        <v>100.1</v>
      </c>
      <c r="H62" s="278">
        <v>125.13</v>
      </c>
      <c r="I62" s="279">
        <v>1405.21</v>
      </c>
      <c r="J62" s="290"/>
    </row>
    <row r="63" spans="2:10" ht="15.75" thickBot="1">
      <c r="B63" s="335"/>
      <c r="C63" s="332"/>
      <c r="D63" s="280" t="s">
        <v>129</v>
      </c>
      <c r="E63" s="281" t="s">
        <v>128</v>
      </c>
      <c r="F63" s="288">
        <v>4.49</v>
      </c>
      <c r="G63" s="282">
        <v>182.81</v>
      </c>
      <c r="H63" s="278">
        <v>228.51</v>
      </c>
      <c r="I63" s="279">
        <v>1026.01</v>
      </c>
      <c r="J63" s="290"/>
    </row>
    <row r="64" spans="2:10" ht="15.75" thickBot="1">
      <c r="B64" s="335"/>
      <c r="C64" s="332"/>
      <c r="D64" s="280" t="s">
        <v>131</v>
      </c>
      <c r="E64" s="281" t="s">
        <v>128</v>
      </c>
      <c r="F64" s="288">
        <v>0</v>
      </c>
      <c r="G64" s="282">
        <v>100.1</v>
      </c>
      <c r="H64" s="278">
        <v>125.13</v>
      </c>
      <c r="I64" s="279">
        <v>0</v>
      </c>
      <c r="J64" s="290"/>
    </row>
    <row r="65" spans="2:10" ht="15.75" thickBot="1">
      <c r="B65" s="335"/>
      <c r="C65" s="333"/>
      <c r="D65" s="283" t="s">
        <v>132</v>
      </c>
      <c r="E65" s="285" t="s">
        <v>121</v>
      </c>
      <c r="F65" s="288">
        <v>1998.07</v>
      </c>
      <c r="G65" s="284">
        <v>1</v>
      </c>
      <c r="H65" s="278">
        <v>1.25</v>
      </c>
      <c r="I65" s="279">
        <v>2497.59</v>
      </c>
      <c r="J65" s="49">
        <v>8492.720000000001</v>
      </c>
    </row>
    <row r="66" spans="2:10" ht="15.75" thickBot="1">
      <c r="B66" s="335"/>
      <c r="C66" s="331" t="s">
        <v>27</v>
      </c>
      <c r="D66" s="293" t="s">
        <v>125</v>
      </c>
      <c r="E66" s="294" t="s">
        <v>126</v>
      </c>
      <c r="F66" s="288">
        <v>15.54</v>
      </c>
      <c r="G66" s="296">
        <v>14.5</v>
      </c>
      <c r="H66" s="278">
        <v>18.13</v>
      </c>
      <c r="I66" s="279">
        <v>281.74</v>
      </c>
      <c r="J66" s="297"/>
    </row>
    <row r="67" spans="2:10" ht="15.75" thickBot="1">
      <c r="B67" s="335"/>
      <c r="C67" s="332"/>
      <c r="D67" s="298" t="s">
        <v>127</v>
      </c>
      <c r="E67" s="299" t="s">
        <v>128</v>
      </c>
      <c r="F67" s="288">
        <v>2.76</v>
      </c>
      <c r="G67" s="301">
        <v>73.93</v>
      </c>
      <c r="H67" s="278">
        <v>92.41</v>
      </c>
      <c r="I67" s="279">
        <v>255.05</v>
      </c>
      <c r="J67" s="302"/>
    </row>
    <row r="68" spans="2:10" ht="15.75" thickBot="1">
      <c r="B68" s="335"/>
      <c r="C68" s="332"/>
      <c r="D68" s="298" t="s">
        <v>130</v>
      </c>
      <c r="E68" s="299" t="s">
        <v>128</v>
      </c>
      <c r="F68" s="288">
        <v>6.39</v>
      </c>
      <c r="G68" s="301">
        <v>100.1</v>
      </c>
      <c r="H68" s="278">
        <v>125.13</v>
      </c>
      <c r="I68" s="279">
        <v>799.58</v>
      </c>
      <c r="J68" s="302"/>
    </row>
    <row r="69" spans="2:10" ht="15.75" thickBot="1">
      <c r="B69" s="335"/>
      <c r="C69" s="332"/>
      <c r="D69" s="298" t="s">
        <v>129</v>
      </c>
      <c r="E69" s="299" t="s">
        <v>128</v>
      </c>
      <c r="F69" s="288">
        <v>6.82</v>
      </c>
      <c r="G69" s="301">
        <v>182.81</v>
      </c>
      <c r="H69" s="278">
        <v>228.51</v>
      </c>
      <c r="I69" s="279">
        <v>1558.44</v>
      </c>
      <c r="J69" s="302"/>
    </row>
    <row r="70" spans="2:10" ht="15.75" thickBot="1">
      <c r="B70" s="335"/>
      <c r="C70" s="332"/>
      <c r="D70" s="298" t="s">
        <v>131</v>
      </c>
      <c r="E70" s="299" t="s">
        <v>128</v>
      </c>
      <c r="F70" s="288">
        <v>3.28</v>
      </c>
      <c r="G70" s="301">
        <v>100.1</v>
      </c>
      <c r="H70" s="278">
        <v>125.13</v>
      </c>
      <c r="I70" s="279">
        <v>410.43</v>
      </c>
      <c r="J70" s="302"/>
    </row>
    <row r="71" spans="2:10" ht="15.75" thickBot="1">
      <c r="B71" s="335"/>
      <c r="C71" s="333"/>
      <c r="D71" s="303" t="s">
        <v>132</v>
      </c>
      <c r="E71" s="304" t="s">
        <v>121</v>
      </c>
      <c r="F71" s="288">
        <v>1436.45</v>
      </c>
      <c r="G71" s="306">
        <v>1</v>
      </c>
      <c r="H71" s="278">
        <v>1.25</v>
      </c>
      <c r="I71" s="279">
        <v>1795.56</v>
      </c>
      <c r="J71" s="52">
        <v>5100.799999999999</v>
      </c>
    </row>
    <row r="72" spans="2:10" ht="15.75" thickBot="1">
      <c r="B72" s="335"/>
      <c r="C72" s="331" t="s">
        <v>28</v>
      </c>
      <c r="D72" s="276" t="s">
        <v>125</v>
      </c>
      <c r="E72" s="277" t="s">
        <v>126</v>
      </c>
      <c r="F72" s="288">
        <v>8.29</v>
      </c>
      <c r="G72" s="278">
        <v>14.5</v>
      </c>
      <c r="H72" s="278">
        <v>18.13</v>
      </c>
      <c r="I72" s="279">
        <v>150.3</v>
      </c>
      <c r="J72" s="289"/>
    </row>
    <row r="73" spans="2:10" ht="15.75" thickBot="1">
      <c r="B73" s="335"/>
      <c r="C73" s="332"/>
      <c r="D73" s="280" t="s">
        <v>127</v>
      </c>
      <c r="E73" s="281" t="s">
        <v>128</v>
      </c>
      <c r="F73" s="288">
        <v>2.76</v>
      </c>
      <c r="G73" s="282">
        <v>73.93</v>
      </c>
      <c r="H73" s="278">
        <v>92.41</v>
      </c>
      <c r="I73" s="279">
        <v>255.05</v>
      </c>
      <c r="J73" s="290"/>
    </row>
    <row r="74" spans="2:10" ht="15.75" thickBot="1">
      <c r="B74" s="335"/>
      <c r="C74" s="332"/>
      <c r="D74" s="280" t="s">
        <v>130</v>
      </c>
      <c r="E74" s="281" t="s">
        <v>128</v>
      </c>
      <c r="F74" s="288">
        <v>9.33</v>
      </c>
      <c r="G74" s="282">
        <v>100.1</v>
      </c>
      <c r="H74" s="278">
        <v>125.13</v>
      </c>
      <c r="I74" s="279">
        <v>1167.46</v>
      </c>
      <c r="J74" s="290"/>
    </row>
    <row r="75" spans="2:10" ht="15.75" thickBot="1">
      <c r="B75" s="335"/>
      <c r="C75" s="332"/>
      <c r="D75" s="280" t="s">
        <v>129</v>
      </c>
      <c r="E75" s="281" t="s">
        <v>128</v>
      </c>
      <c r="F75" s="288">
        <v>2.76</v>
      </c>
      <c r="G75" s="282">
        <v>182.81</v>
      </c>
      <c r="H75" s="278">
        <v>228.51</v>
      </c>
      <c r="I75" s="279">
        <v>630.69</v>
      </c>
      <c r="J75" s="290"/>
    </row>
    <row r="76" spans="2:10" ht="15.75" thickBot="1">
      <c r="B76" s="335"/>
      <c r="C76" s="332"/>
      <c r="D76" s="280" t="s">
        <v>131</v>
      </c>
      <c r="E76" s="281" t="s">
        <v>128</v>
      </c>
      <c r="F76" s="288">
        <v>3.37</v>
      </c>
      <c r="G76" s="282">
        <v>100.1</v>
      </c>
      <c r="H76" s="278">
        <v>125.13</v>
      </c>
      <c r="I76" s="279">
        <v>421.69</v>
      </c>
      <c r="J76" s="290"/>
    </row>
    <row r="77" spans="2:10" ht="15.75" thickBot="1">
      <c r="B77" s="335"/>
      <c r="C77" s="332"/>
      <c r="D77" s="280" t="s">
        <v>131</v>
      </c>
      <c r="E77" s="281" t="s">
        <v>128</v>
      </c>
      <c r="F77" s="288">
        <v>326</v>
      </c>
      <c r="G77" s="282">
        <v>6</v>
      </c>
      <c r="H77" s="278">
        <v>7.5</v>
      </c>
      <c r="I77" s="279">
        <v>2445</v>
      </c>
      <c r="J77" s="290"/>
    </row>
    <row r="78" spans="2:10" ht="15.75" thickBot="1">
      <c r="B78" s="335"/>
      <c r="C78" s="333"/>
      <c r="D78" s="283" t="s">
        <v>132</v>
      </c>
      <c r="E78" s="285" t="s">
        <v>121</v>
      </c>
      <c r="F78" s="288">
        <v>1459.48</v>
      </c>
      <c r="G78" s="284">
        <v>1</v>
      </c>
      <c r="H78" s="278">
        <v>1.25</v>
      </c>
      <c r="I78" s="279">
        <v>1824.35</v>
      </c>
      <c r="J78" s="49">
        <v>6894.540000000001</v>
      </c>
    </row>
    <row r="79" spans="2:10" ht="15.75" thickBot="1">
      <c r="B79" s="335"/>
      <c r="C79" s="331" t="s">
        <v>29</v>
      </c>
      <c r="D79" s="276" t="s">
        <v>125</v>
      </c>
      <c r="E79" s="277" t="s">
        <v>126</v>
      </c>
      <c r="F79" s="288">
        <v>26.94</v>
      </c>
      <c r="G79" s="278">
        <v>14.5</v>
      </c>
      <c r="H79" s="278">
        <v>18.13</v>
      </c>
      <c r="I79" s="279">
        <v>488.42</v>
      </c>
      <c r="J79" s="289"/>
    </row>
    <row r="80" spans="2:10" ht="15.75" thickBot="1">
      <c r="B80" s="335"/>
      <c r="C80" s="332"/>
      <c r="D80" s="280" t="s">
        <v>127</v>
      </c>
      <c r="E80" s="281" t="s">
        <v>128</v>
      </c>
      <c r="F80" s="288">
        <v>49.4</v>
      </c>
      <c r="G80" s="282">
        <v>73.93</v>
      </c>
      <c r="H80" s="278">
        <v>92.41</v>
      </c>
      <c r="I80" s="279">
        <v>4565.05</v>
      </c>
      <c r="J80" s="290"/>
    </row>
    <row r="81" spans="2:10" ht="15.75" thickBot="1">
      <c r="B81" s="335"/>
      <c r="C81" s="332"/>
      <c r="D81" s="280" t="s">
        <v>130</v>
      </c>
      <c r="E81" s="281" t="s">
        <v>128</v>
      </c>
      <c r="F81" s="288">
        <v>1.12</v>
      </c>
      <c r="G81" s="282">
        <v>100.1</v>
      </c>
      <c r="H81" s="278">
        <v>125.13</v>
      </c>
      <c r="I81" s="279">
        <v>140.15</v>
      </c>
      <c r="J81" s="290"/>
    </row>
    <row r="82" spans="2:10" ht="15.75" thickBot="1">
      <c r="B82" s="335"/>
      <c r="C82" s="332"/>
      <c r="D82" s="280" t="s">
        <v>129</v>
      </c>
      <c r="E82" s="281" t="s">
        <v>128</v>
      </c>
      <c r="F82" s="288">
        <v>1.12</v>
      </c>
      <c r="G82" s="282">
        <v>182.81</v>
      </c>
      <c r="H82" s="278">
        <v>228.51</v>
      </c>
      <c r="I82" s="279">
        <v>255.93</v>
      </c>
      <c r="J82" s="290"/>
    </row>
    <row r="83" spans="2:10" ht="15.75" thickBot="1">
      <c r="B83" s="335"/>
      <c r="C83" s="332"/>
      <c r="D83" s="280" t="s">
        <v>131</v>
      </c>
      <c r="E83" s="281" t="s">
        <v>128</v>
      </c>
      <c r="F83" s="288">
        <v>0</v>
      </c>
      <c r="G83" s="282">
        <v>100.1</v>
      </c>
      <c r="H83" s="278">
        <v>125.13</v>
      </c>
      <c r="I83" s="279">
        <v>0</v>
      </c>
      <c r="J83" s="290"/>
    </row>
    <row r="84" spans="2:10" ht="15.75" thickBot="1">
      <c r="B84" s="335"/>
      <c r="C84" s="333"/>
      <c r="D84" s="283" t="s">
        <v>132</v>
      </c>
      <c r="E84" s="285" t="s">
        <v>121</v>
      </c>
      <c r="F84" s="288">
        <v>816.5</v>
      </c>
      <c r="G84" s="284">
        <v>1</v>
      </c>
      <c r="H84" s="278">
        <v>1.25</v>
      </c>
      <c r="I84" s="279">
        <v>1020.63</v>
      </c>
      <c r="J84" s="49">
        <v>6470.18</v>
      </c>
    </row>
    <row r="85" spans="2:10" ht="15.75" thickBot="1">
      <c r="B85" s="335"/>
      <c r="C85" s="331" t="s">
        <v>30</v>
      </c>
      <c r="D85" s="276" t="s">
        <v>125</v>
      </c>
      <c r="E85" s="277" t="s">
        <v>126</v>
      </c>
      <c r="F85" s="288">
        <v>8.98</v>
      </c>
      <c r="G85" s="278">
        <v>14.5</v>
      </c>
      <c r="H85" s="278">
        <v>18.13</v>
      </c>
      <c r="I85" s="279">
        <v>162.81</v>
      </c>
      <c r="J85" s="289"/>
    </row>
    <row r="86" spans="2:10" ht="15.75" thickBot="1">
      <c r="B86" s="335"/>
      <c r="C86" s="332"/>
      <c r="D86" s="280" t="s">
        <v>127</v>
      </c>
      <c r="E86" s="281" t="s">
        <v>128</v>
      </c>
      <c r="F86" s="288">
        <v>3.37</v>
      </c>
      <c r="G86" s="282">
        <v>73.93</v>
      </c>
      <c r="H86" s="278">
        <v>92.41</v>
      </c>
      <c r="I86" s="279">
        <v>311.42</v>
      </c>
      <c r="J86" s="290"/>
    </row>
    <row r="87" spans="2:10" ht="15.75" thickBot="1">
      <c r="B87" s="335"/>
      <c r="C87" s="332"/>
      <c r="D87" s="280" t="s">
        <v>130</v>
      </c>
      <c r="E87" s="281" t="s">
        <v>128</v>
      </c>
      <c r="F87" s="288">
        <v>31.87</v>
      </c>
      <c r="G87" s="282">
        <v>100.1</v>
      </c>
      <c r="H87" s="278">
        <v>125.13</v>
      </c>
      <c r="I87" s="279">
        <v>3987.89</v>
      </c>
      <c r="J87" s="290"/>
    </row>
    <row r="88" spans="2:10" ht="15.75" thickBot="1">
      <c r="B88" s="335"/>
      <c r="C88" s="332"/>
      <c r="D88" s="280" t="s">
        <v>129</v>
      </c>
      <c r="E88" s="281" t="s">
        <v>128</v>
      </c>
      <c r="F88" s="288">
        <v>2.25</v>
      </c>
      <c r="G88" s="282">
        <v>182.81</v>
      </c>
      <c r="H88" s="278">
        <v>228.51</v>
      </c>
      <c r="I88" s="279">
        <v>514.15</v>
      </c>
      <c r="J88" s="290"/>
    </row>
    <row r="89" spans="2:10" ht="15.75" thickBot="1">
      <c r="B89" s="335"/>
      <c r="C89" s="332"/>
      <c r="D89" s="280" t="s">
        <v>131</v>
      </c>
      <c r="E89" s="281" t="s">
        <v>128</v>
      </c>
      <c r="F89" s="288">
        <v>1.12</v>
      </c>
      <c r="G89" s="282">
        <v>100.1</v>
      </c>
      <c r="H89" s="278">
        <v>125.13</v>
      </c>
      <c r="I89" s="279">
        <v>140.15</v>
      </c>
      <c r="J89" s="290"/>
    </row>
    <row r="90" spans="2:10" ht="15.75" thickBot="1">
      <c r="B90" s="335"/>
      <c r="C90" s="333"/>
      <c r="D90" s="283" t="s">
        <v>132</v>
      </c>
      <c r="E90" s="285" t="s">
        <v>121</v>
      </c>
      <c r="F90" s="288">
        <v>772.06</v>
      </c>
      <c r="G90" s="284">
        <v>1</v>
      </c>
      <c r="H90" s="278">
        <v>1.25</v>
      </c>
      <c r="I90" s="279">
        <v>965.08</v>
      </c>
      <c r="J90" s="49">
        <v>6081.499999999999</v>
      </c>
    </row>
    <row r="91" spans="2:10" ht="15.75" thickBot="1">
      <c r="B91" s="335"/>
      <c r="C91" s="331" t="s">
        <v>31</v>
      </c>
      <c r="D91" s="276" t="s">
        <v>125</v>
      </c>
      <c r="E91" s="277" t="s">
        <v>126</v>
      </c>
      <c r="F91" s="288">
        <v>15.98</v>
      </c>
      <c r="G91" s="278">
        <v>14.5</v>
      </c>
      <c r="H91" s="278">
        <v>18.13</v>
      </c>
      <c r="I91" s="279">
        <v>289.72</v>
      </c>
      <c r="J91" s="289"/>
    </row>
    <row r="92" spans="2:10" ht="15.75" thickBot="1">
      <c r="B92" s="335"/>
      <c r="C92" s="332"/>
      <c r="D92" s="280" t="s">
        <v>127</v>
      </c>
      <c r="E92" s="281" t="s">
        <v>128</v>
      </c>
      <c r="F92" s="288">
        <v>4.49</v>
      </c>
      <c r="G92" s="282">
        <v>73.93</v>
      </c>
      <c r="H92" s="278">
        <v>92.41</v>
      </c>
      <c r="I92" s="279">
        <v>414.92</v>
      </c>
      <c r="J92" s="290"/>
    </row>
    <row r="93" spans="2:10" ht="15.75" thickBot="1">
      <c r="B93" s="335"/>
      <c r="C93" s="332"/>
      <c r="D93" s="280" t="s">
        <v>130</v>
      </c>
      <c r="E93" s="281" t="s">
        <v>128</v>
      </c>
      <c r="F93" s="288">
        <v>34.37</v>
      </c>
      <c r="G93" s="282">
        <v>100.1</v>
      </c>
      <c r="H93" s="278">
        <v>125.13</v>
      </c>
      <c r="I93" s="279">
        <v>4300.72</v>
      </c>
      <c r="J93" s="290"/>
    </row>
    <row r="94" spans="2:10" ht="15.75" thickBot="1">
      <c r="B94" s="335"/>
      <c r="C94" s="332"/>
      <c r="D94" s="280" t="s">
        <v>129</v>
      </c>
      <c r="E94" s="281" t="s">
        <v>128</v>
      </c>
      <c r="F94" s="288">
        <v>2.76</v>
      </c>
      <c r="G94" s="282">
        <v>182.81</v>
      </c>
      <c r="H94" s="278">
        <v>228.51</v>
      </c>
      <c r="I94" s="279">
        <v>630.69</v>
      </c>
      <c r="J94" s="290"/>
    </row>
    <row r="95" spans="2:10" ht="15.75" thickBot="1">
      <c r="B95" s="335"/>
      <c r="C95" s="332"/>
      <c r="D95" s="280" t="s">
        <v>131</v>
      </c>
      <c r="E95" s="281" t="s">
        <v>128</v>
      </c>
      <c r="F95" s="288">
        <v>2.42</v>
      </c>
      <c r="G95" s="282">
        <v>100.1</v>
      </c>
      <c r="H95" s="278">
        <v>125.13</v>
      </c>
      <c r="I95" s="279">
        <v>302.81</v>
      </c>
      <c r="J95" s="290"/>
    </row>
    <row r="96" spans="2:10" ht="15.75" thickBot="1">
      <c r="B96" s="335"/>
      <c r="C96" s="333"/>
      <c r="D96" s="283" t="s">
        <v>132</v>
      </c>
      <c r="E96" s="285" t="s">
        <v>121</v>
      </c>
      <c r="F96" s="288">
        <v>1286.15</v>
      </c>
      <c r="G96" s="284">
        <v>1</v>
      </c>
      <c r="H96" s="278">
        <v>1.25</v>
      </c>
      <c r="I96" s="279">
        <v>1607.69</v>
      </c>
      <c r="J96" s="49">
        <v>7546.550000000001</v>
      </c>
    </row>
    <row r="97" spans="2:10" ht="15.75" thickBot="1">
      <c r="B97" s="335"/>
      <c r="C97" s="331" t="s">
        <v>32</v>
      </c>
      <c r="D97" s="276" t="s">
        <v>125</v>
      </c>
      <c r="E97" s="277" t="s">
        <v>126</v>
      </c>
      <c r="F97" s="288">
        <v>41.28</v>
      </c>
      <c r="G97" s="278">
        <v>14.5</v>
      </c>
      <c r="H97" s="278">
        <v>18.13</v>
      </c>
      <c r="I97" s="279">
        <v>748.41</v>
      </c>
      <c r="J97" s="289"/>
    </row>
    <row r="98" spans="2:10" ht="15.75" thickBot="1">
      <c r="B98" s="335"/>
      <c r="C98" s="332"/>
      <c r="D98" s="280" t="s">
        <v>127</v>
      </c>
      <c r="E98" s="281" t="s">
        <v>128</v>
      </c>
      <c r="F98" s="288">
        <v>2.25</v>
      </c>
      <c r="G98" s="282">
        <v>73.93</v>
      </c>
      <c r="H98" s="278">
        <v>92.41</v>
      </c>
      <c r="I98" s="279">
        <v>207.92</v>
      </c>
      <c r="J98" s="290"/>
    </row>
    <row r="99" spans="2:10" ht="15.75" thickBot="1">
      <c r="B99" s="336"/>
      <c r="C99" s="332"/>
      <c r="D99" s="280" t="s">
        <v>130</v>
      </c>
      <c r="E99" s="281" t="s">
        <v>128</v>
      </c>
      <c r="F99" s="288">
        <v>2.25</v>
      </c>
      <c r="G99" s="282">
        <v>100.1</v>
      </c>
      <c r="H99" s="278">
        <v>125.13</v>
      </c>
      <c r="I99" s="279">
        <v>281.54</v>
      </c>
      <c r="J99" s="290"/>
    </row>
    <row r="100" spans="2:10" ht="15.75" thickBot="1">
      <c r="B100" s="307" t="s">
        <v>133</v>
      </c>
      <c r="C100" s="332"/>
      <c r="D100" s="280" t="s">
        <v>129</v>
      </c>
      <c r="E100" s="281" t="s">
        <v>128</v>
      </c>
      <c r="F100" s="288">
        <v>19.6</v>
      </c>
      <c r="G100" s="282">
        <v>182.81</v>
      </c>
      <c r="H100" s="278">
        <v>228.51</v>
      </c>
      <c r="I100" s="279">
        <v>4478.8</v>
      </c>
      <c r="J100" s="290"/>
    </row>
    <row r="101" spans="2:10" ht="15.75" thickBot="1">
      <c r="B101" s="308">
        <v>326</v>
      </c>
      <c r="C101" s="332"/>
      <c r="D101" s="280" t="s">
        <v>131</v>
      </c>
      <c r="E101" s="281" t="s">
        <v>128</v>
      </c>
      <c r="F101" s="288">
        <v>1.12</v>
      </c>
      <c r="G101" s="282">
        <v>100.1</v>
      </c>
      <c r="H101" s="278">
        <v>125.13</v>
      </c>
      <c r="I101" s="279">
        <v>140.15</v>
      </c>
      <c r="J101" s="290"/>
    </row>
    <row r="102" spans="2:10" ht="15.75" thickBot="1">
      <c r="B102" s="309"/>
      <c r="C102" s="333"/>
      <c r="D102" s="283" t="s">
        <v>132</v>
      </c>
      <c r="E102" s="285" t="s">
        <v>121</v>
      </c>
      <c r="F102" s="288">
        <v>1073.49</v>
      </c>
      <c r="G102" s="284">
        <v>1</v>
      </c>
      <c r="H102" s="278">
        <v>1.25</v>
      </c>
      <c r="I102" s="279">
        <v>1341.86</v>
      </c>
      <c r="J102" s="49">
        <v>7198.679999999999</v>
      </c>
    </row>
    <row r="103" spans="2:10" ht="16.5" thickBot="1">
      <c r="B103" s="310"/>
      <c r="C103" s="53"/>
      <c r="D103" s="53"/>
      <c r="E103" s="53"/>
      <c r="F103" s="53"/>
      <c r="G103" s="53"/>
      <c r="H103" s="53"/>
      <c r="I103" s="311" t="s">
        <v>63</v>
      </c>
      <c r="J103" s="54">
        <v>47784.97</v>
      </c>
    </row>
    <row r="106" spans="5:7" ht="18.75">
      <c r="E106" s="286" t="s">
        <v>112</v>
      </c>
      <c r="F106" s="1"/>
      <c r="G106" s="1"/>
    </row>
    <row r="107" spans="5:9" ht="15">
      <c r="E107" s="56" t="s">
        <v>113</v>
      </c>
      <c r="F107" s="1"/>
      <c r="G107" s="1"/>
      <c r="I107" s="1" t="s">
        <v>114</v>
      </c>
    </row>
    <row r="108" spans="5:7" ht="18.75">
      <c r="E108" s="61" t="s">
        <v>134</v>
      </c>
      <c r="F108" s="1"/>
      <c r="G108" s="1"/>
    </row>
    <row r="109" ht="15.75" thickBot="1"/>
    <row r="110" spans="2:10" ht="30.75" thickBot="1">
      <c r="B110" s="48" t="s">
        <v>65</v>
      </c>
      <c r="C110" s="50" t="s">
        <v>60</v>
      </c>
      <c r="D110" s="50" t="s">
        <v>120</v>
      </c>
      <c r="E110" s="50" t="s">
        <v>121</v>
      </c>
      <c r="F110" s="50" t="s">
        <v>122</v>
      </c>
      <c r="G110" s="50" t="s">
        <v>123</v>
      </c>
      <c r="H110" s="50" t="s">
        <v>124</v>
      </c>
      <c r="I110" s="287" t="s">
        <v>135</v>
      </c>
      <c r="J110" s="51" t="s">
        <v>61</v>
      </c>
    </row>
    <row r="111" spans="2:10" ht="15.75" thickBot="1">
      <c r="B111" s="334" t="s">
        <v>8</v>
      </c>
      <c r="C111" s="331" t="s">
        <v>26</v>
      </c>
      <c r="D111" s="276" t="s">
        <v>125</v>
      </c>
      <c r="E111" s="277" t="s">
        <v>126</v>
      </c>
      <c r="F111" s="288">
        <v>4.7</v>
      </c>
      <c r="G111" s="278">
        <v>14.5</v>
      </c>
      <c r="H111" s="278">
        <v>18.13</v>
      </c>
      <c r="I111" s="279">
        <v>85.21</v>
      </c>
      <c r="J111" s="289"/>
    </row>
    <row r="112" spans="2:10" ht="15.75" thickBot="1">
      <c r="B112" s="335"/>
      <c r="C112" s="332"/>
      <c r="D112" s="280" t="s">
        <v>127</v>
      </c>
      <c r="E112" s="281" t="s">
        <v>128</v>
      </c>
      <c r="F112" s="288">
        <v>6.77</v>
      </c>
      <c r="G112" s="282">
        <v>73.93</v>
      </c>
      <c r="H112" s="278">
        <v>92.41</v>
      </c>
      <c r="I112" s="279">
        <v>625.62</v>
      </c>
      <c r="J112" s="290"/>
    </row>
    <row r="113" spans="2:10" ht="15.75" thickBot="1">
      <c r="B113" s="335"/>
      <c r="C113" s="332"/>
      <c r="D113" s="280" t="s">
        <v>130</v>
      </c>
      <c r="E113" s="281" t="s">
        <v>128</v>
      </c>
      <c r="F113" s="288">
        <v>2.24</v>
      </c>
      <c r="G113" s="282">
        <v>100.1</v>
      </c>
      <c r="H113" s="278">
        <v>125.13</v>
      </c>
      <c r="I113" s="279">
        <v>280.29</v>
      </c>
      <c r="J113" s="290"/>
    </row>
    <row r="114" spans="2:10" ht="15.75" thickBot="1">
      <c r="B114" s="335"/>
      <c r="C114" s="332"/>
      <c r="D114" s="280" t="s">
        <v>129</v>
      </c>
      <c r="E114" s="281" t="s">
        <v>128</v>
      </c>
      <c r="F114" s="288">
        <v>0.9</v>
      </c>
      <c r="G114" s="282">
        <v>182.81</v>
      </c>
      <c r="H114" s="278">
        <v>228.51</v>
      </c>
      <c r="I114" s="279">
        <v>205.66</v>
      </c>
      <c r="J114" s="290"/>
    </row>
    <row r="115" spans="2:10" ht="15.75" thickBot="1">
      <c r="B115" s="335"/>
      <c r="C115" s="332"/>
      <c r="D115" s="280" t="s">
        <v>131</v>
      </c>
      <c r="E115" s="281" t="s">
        <v>128</v>
      </c>
      <c r="F115" s="288">
        <v>0</v>
      </c>
      <c r="G115" s="282">
        <v>100.1</v>
      </c>
      <c r="H115" s="278">
        <v>125.13</v>
      </c>
      <c r="I115" s="279">
        <v>0</v>
      </c>
      <c r="J115" s="290"/>
    </row>
    <row r="116" spans="2:10" ht="15.75" thickBot="1">
      <c r="B116" s="335"/>
      <c r="C116" s="333"/>
      <c r="D116" s="283" t="s">
        <v>132</v>
      </c>
      <c r="E116" s="285" t="s">
        <v>121</v>
      </c>
      <c r="F116" s="288">
        <v>398.39</v>
      </c>
      <c r="G116" s="284">
        <v>1</v>
      </c>
      <c r="H116" s="278">
        <v>1.25</v>
      </c>
      <c r="I116" s="279">
        <v>497.99</v>
      </c>
      <c r="J116" s="49">
        <v>1694.7700000000002</v>
      </c>
    </row>
    <row r="117" spans="2:10" ht="15.75" thickBot="1">
      <c r="B117" s="335"/>
      <c r="C117" s="331" t="s">
        <v>27</v>
      </c>
      <c r="D117" s="293" t="s">
        <v>125</v>
      </c>
      <c r="E117" s="294" t="s">
        <v>126</v>
      </c>
      <c r="F117" s="288">
        <v>3.1</v>
      </c>
      <c r="G117" s="296">
        <v>14.5</v>
      </c>
      <c r="H117" s="278">
        <v>18.13</v>
      </c>
      <c r="I117" s="279">
        <v>56.2</v>
      </c>
      <c r="J117" s="297"/>
    </row>
    <row r="118" spans="2:10" ht="15.75" thickBot="1">
      <c r="B118" s="335"/>
      <c r="C118" s="332"/>
      <c r="D118" s="298" t="s">
        <v>127</v>
      </c>
      <c r="E118" s="299" t="s">
        <v>128</v>
      </c>
      <c r="F118" s="288">
        <v>0.55</v>
      </c>
      <c r="G118" s="301">
        <v>73.93</v>
      </c>
      <c r="H118" s="278">
        <v>92.41</v>
      </c>
      <c r="I118" s="279">
        <v>50.83</v>
      </c>
      <c r="J118" s="302"/>
    </row>
    <row r="119" spans="2:10" ht="15.75" thickBot="1">
      <c r="B119" s="335"/>
      <c r="C119" s="332"/>
      <c r="D119" s="298" t="s">
        <v>130</v>
      </c>
      <c r="E119" s="299" t="s">
        <v>128</v>
      </c>
      <c r="F119" s="288">
        <v>1.27</v>
      </c>
      <c r="G119" s="301">
        <v>100.1</v>
      </c>
      <c r="H119" s="278">
        <v>125.13</v>
      </c>
      <c r="I119" s="279">
        <v>158.92</v>
      </c>
      <c r="J119" s="302"/>
    </row>
    <row r="120" spans="2:10" ht="15.75" thickBot="1">
      <c r="B120" s="335"/>
      <c r="C120" s="332"/>
      <c r="D120" s="298" t="s">
        <v>129</v>
      </c>
      <c r="E120" s="299" t="s">
        <v>128</v>
      </c>
      <c r="F120" s="288">
        <v>1.36</v>
      </c>
      <c r="G120" s="301">
        <v>182.81</v>
      </c>
      <c r="H120" s="278">
        <v>228.51</v>
      </c>
      <c r="I120" s="279">
        <v>310.77</v>
      </c>
      <c r="J120" s="302"/>
    </row>
    <row r="121" spans="2:10" ht="15.75" thickBot="1">
      <c r="B121" s="335"/>
      <c r="C121" s="332"/>
      <c r="D121" s="298" t="s">
        <v>131</v>
      </c>
      <c r="E121" s="299" t="s">
        <v>128</v>
      </c>
      <c r="F121" s="288">
        <v>0.65</v>
      </c>
      <c r="G121" s="301">
        <v>100.1</v>
      </c>
      <c r="H121" s="278">
        <v>125.13</v>
      </c>
      <c r="I121" s="279">
        <v>81.33</v>
      </c>
      <c r="J121" s="302"/>
    </row>
    <row r="122" spans="2:10" ht="15.75" thickBot="1">
      <c r="B122" s="335"/>
      <c r="C122" s="333"/>
      <c r="D122" s="303" t="s">
        <v>132</v>
      </c>
      <c r="E122" s="304" t="s">
        <v>121</v>
      </c>
      <c r="F122" s="288">
        <v>286.41</v>
      </c>
      <c r="G122" s="306">
        <v>1</v>
      </c>
      <c r="H122" s="278">
        <v>1.25</v>
      </c>
      <c r="I122" s="279">
        <v>358.01</v>
      </c>
      <c r="J122" s="52">
        <v>1016.0600000000001</v>
      </c>
    </row>
    <row r="123" spans="2:10" ht="15.75" thickBot="1">
      <c r="B123" s="335"/>
      <c r="C123" s="331" t="s">
        <v>28</v>
      </c>
      <c r="D123" s="276" t="s">
        <v>125</v>
      </c>
      <c r="E123" s="277" t="s">
        <v>126</v>
      </c>
      <c r="F123" s="288">
        <v>1.65</v>
      </c>
      <c r="G123" s="278">
        <v>14.5</v>
      </c>
      <c r="H123" s="278">
        <v>18.13</v>
      </c>
      <c r="I123" s="279">
        <v>29.91</v>
      </c>
      <c r="J123" s="289"/>
    </row>
    <row r="124" spans="2:10" ht="15.75" thickBot="1">
      <c r="B124" s="335"/>
      <c r="C124" s="332"/>
      <c r="D124" s="280" t="s">
        <v>127</v>
      </c>
      <c r="E124" s="281" t="s">
        <v>128</v>
      </c>
      <c r="F124" s="288">
        <v>0.55</v>
      </c>
      <c r="G124" s="282">
        <v>73.93</v>
      </c>
      <c r="H124" s="278">
        <v>92.41</v>
      </c>
      <c r="I124" s="279">
        <v>50.83</v>
      </c>
      <c r="J124" s="290"/>
    </row>
    <row r="125" spans="2:10" ht="15.75" thickBot="1">
      <c r="B125" s="335"/>
      <c r="C125" s="332"/>
      <c r="D125" s="280" t="s">
        <v>130</v>
      </c>
      <c r="E125" s="281" t="s">
        <v>128</v>
      </c>
      <c r="F125" s="288">
        <v>1.86</v>
      </c>
      <c r="G125" s="282">
        <v>100.1</v>
      </c>
      <c r="H125" s="278">
        <v>125.13</v>
      </c>
      <c r="I125" s="279">
        <v>232.74</v>
      </c>
      <c r="J125" s="290"/>
    </row>
    <row r="126" spans="2:10" ht="15.75" thickBot="1">
      <c r="B126" s="335"/>
      <c r="C126" s="332"/>
      <c r="D126" s="280" t="s">
        <v>129</v>
      </c>
      <c r="E126" s="281" t="s">
        <v>128</v>
      </c>
      <c r="F126" s="288">
        <v>0.55</v>
      </c>
      <c r="G126" s="282">
        <v>182.81</v>
      </c>
      <c r="H126" s="278">
        <v>228.51</v>
      </c>
      <c r="I126" s="279">
        <v>125.68</v>
      </c>
      <c r="J126" s="290"/>
    </row>
    <row r="127" spans="2:10" ht="15.75" thickBot="1">
      <c r="B127" s="335"/>
      <c r="C127" s="332"/>
      <c r="D127" s="280" t="s">
        <v>131</v>
      </c>
      <c r="E127" s="281" t="s">
        <v>128</v>
      </c>
      <c r="F127" s="288">
        <v>0.67</v>
      </c>
      <c r="G127" s="282">
        <v>100.1</v>
      </c>
      <c r="H127" s="278">
        <v>125.13</v>
      </c>
      <c r="I127" s="279">
        <v>83.84</v>
      </c>
      <c r="J127" s="290"/>
    </row>
    <row r="128" spans="2:10" ht="15.75" thickBot="1">
      <c r="B128" s="335"/>
      <c r="C128" s="332"/>
      <c r="D128" s="280" t="s">
        <v>131</v>
      </c>
      <c r="E128" s="281" t="s">
        <v>128</v>
      </c>
      <c r="F128" s="288">
        <v>65</v>
      </c>
      <c r="G128" s="282">
        <v>6</v>
      </c>
      <c r="H128" s="278">
        <v>7.5</v>
      </c>
      <c r="I128" s="279">
        <v>487.5</v>
      </c>
      <c r="J128" s="290"/>
    </row>
    <row r="129" spans="2:10" ht="15.75" thickBot="1">
      <c r="B129" s="335"/>
      <c r="C129" s="333"/>
      <c r="D129" s="283" t="s">
        <v>132</v>
      </c>
      <c r="E129" s="285" t="s">
        <v>121</v>
      </c>
      <c r="F129" s="288">
        <v>291</v>
      </c>
      <c r="G129" s="284">
        <v>1</v>
      </c>
      <c r="H129" s="278">
        <v>1.25</v>
      </c>
      <c r="I129" s="279">
        <v>363.75</v>
      </c>
      <c r="J129" s="49">
        <v>1374.25</v>
      </c>
    </row>
    <row r="130" spans="2:10" ht="15.75" thickBot="1">
      <c r="B130" s="335"/>
      <c r="C130" s="331" t="s">
        <v>29</v>
      </c>
      <c r="D130" s="276" t="s">
        <v>125</v>
      </c>
      <c r="E130" s="277" t="s">
        <v>126</v>
      </c>
      <c r="F130" s="288">
        <v>5.37</v>
      </c>
      <c r="G130" s="278">
        <v>14.5</v>
      </c>
      <c r="H130" s="278">
        <v>18.13</v>
      </c>
      <c r="I130" s="279">
        <v>97.36</v>
      </c>
      <c r="J130" s="289"/>
    </row>
    <row r="131" spans="2:10" ht="15.75" thickBot="1">
      <c r="B131" s="335"/>
      <c r="C131" s="332"/>
      <c r="D131" s="280" t="s">
        <v>127</v>
      </c>
      <c r="E131" s="281" t="s">
        <v>128</v>
      </c>
      <c r="F131" s="288">
        <v>9.85</v>
      </c>
      <c r="G131" s="282">
        <v>73.93</v>
      </c>
      <c r="H131" s="278">
        <v>92.41</v>
      </c>
      <c r="I131" s="279">
        <v>910.24</v>
      </c>
      <c r="J131" s="290"/>
    </row>
    <row r="132" spans="2:10" ht="15.75" thickBot="1">
      <c r="B132" s="335"/>
      <c r="C132" s="332"/>
      <c r="D132" s="280" t="s">
        <v>130</v>
      </c>
      <c r="E132" s="281" t="s">
        <v>128</v>
      </c>
      <c r="F132" s="288">
        <v>0.22</v>
      </c>
      <c r="G132" s="282">
        <v>100.1</v>
      </c>
      <c r="H132" s="278">
        <v>125.13</v>
      </c>
      <c r="I132" s="279">
        <v>27.53</v>
      </c>
      <c r="J132" s="290"/>
    </row>
    <row r="133" spans="2:10" ht="15.75" thickBot="1">
      <c r="B133" s="335"/>
      <c r="C133" s="332"/>
      <c r="D133" s="280" t="s">
        <v>129</v>
      </c>
      <c r="E133" s="281" t="s">
        <v>128</v>
      </c>
      <c r="F133" s="288">
        <v>0.22</v>
      </c>
      <c r="G133" s="282">
        <v>182.81</v>
      </c>
      <c r="H133" s="278">
        <v>228.51</v>
      </c>
      <c r="I133" s="279">
        <v>50.27</v>
      </c>
      <c r="J133" s="290"/>
    </row>
    <row r="134" spans="2:10" ht="15.75" thickBot="1">
      <c r="B134" s="335"/>
      <c r="C134" s="332"/>
      <c r="D134" s="280" t="s">
        <v>131</v>
      </c>
      <c r="E134" s="281" t="s">
        <v>128</v>
      </c>
      <c r="F134" s="288">
        <v>0</v>
      </c>
      <c r="G134" s="282">
        <v>100.1</v>
      </c>
      <c r="H134" s="278">
        <v>125.13</v>
      </c>
      <c r="I134" s="279">
        <v>0</v>
      </c>
      <c r="J134" s="290"/>
    </row>
    <row r="135" spans="2:10" ht="15.75" thickBot="1">
      <c r="B135" s="335"/>
      <c r="C135" s="333"/>
      <c r="D135" s="283" t="s">
        <v>132</v>
      </c>
      <c r="E135" s="285" t="s">
        <v>121</v>
      </c>
      <c r="F135" s="288">
        <v>162.8</v>
      </c>
      <c r="G135" s="284">
        <v>1</v>
      </c>
      <c r="H135" s="278">
        <v>1.25</v>
      </c>
      <c r="I135" s="279">
        <v>203.5</v>
      </c>
      <c r="J135" s="49">
        <v>1288.9</v>
      </c>
    </row>
    <row r="136" spans="2:10" ht="15.75" thickBot="1">
      <c r="B136" s="335"/>
      <c r="C136" s="331" t="s">
        <v>30</v>
      </c>
      <c r="D136" s="276" t="s">
        <v>125</v>
      </c>
      <c r="E136" s="277" t="s">
        <v>126</v>
      </c>
      <c r="F136" s="288">
        <v>1.79</v>
      </c>
      <c r="G136" s="278">
        <v>14.5</v>
      </c>
      <c r="H136" s="278">
        <v>18.13</v>
      </c>
      <c r="I136" s="279">
        <v>32.45</v>
      </c>
      <c r="J136" s="289"/>
    </row>
    <row r="137" spans="2:10" ht="15.75" thickBot="1">
      <c r="B137" s="335"/>
      <c r="C137" s="332"/>
      <c r="D137" s="280" t="s">
        <v>127</v>
      </c>
      <c r="E137" s="281" t="s">
        <v>128</v>
      </c>
      <c r="F137" s="288">
        <v>0.67</v>
      </c>
      <c r="G137" s="282">
        <v>73.93</v>
      </c>
      <c r="H137" s="278">
        <v>92.41</v>
      </c>
      <c r="I137" s="279">
        <v>61.91</v>
      </c>
      <c r="J137" s="290"/>
    </row>
    <row r="138" spans="2:10" ht="15.75" thickBot="1">
      <c r="B138" s="335"/>
      <c r="C138" s="332"/>
      <c r="D138" s="280" t="s">
        <v>130</v>
      </c>
      <c r="E138" s="281" t="s">
        <v>128</v>
      </c>
      <c r="F138" s="288">
        <v>6.35</v>
      </c>
      <c r="G138" s="282">
        <v>100.1</v>
      </c>
      <c r="H138" s="278">
        <v>125.13</v>
      </c>
      <c r="I138" s="279">
        <v>794.58</v>
      </c>
      <c r="J138" s="290"/>
    </row>
    <row r="139" spans="2:10" ht="15.75" thickBot="1">
      <c r="B139" s="335"/>
      <c r="C139" s="332"/>
      <c r="D139" s="280" t="s">
        <v>129</v>
      </c>
      <c r="E139" s="281" t="s">
        <v>128</v>
      </c>
      <c r="F139" s="288">
        <v>0.45</v>
      </c>
      <c r="G139" s="282">
        <v>182.81</v>
      </c>
      <c r="H139" s="278">
        <v>228.51</v>
      </c>
      <c r="I139" s="279">
        <v>102.83</v>
      </c>
      <c r="J139" s="290"/>
    </row>
    <row r="140" spans="2:10" ht="15.75" thickBot="1">
      <c r="B140" s="335"/>
      <c r="C140" s="332"/>
      <c r="D140" s="280" t="s">
        <v>131</v>
      </c>
      <c r="E140" s="281" t="s">
        <v>128</v>
      </c>
      <c r="F140" s="288">
        <v>0.22</v>
      </c>
      <c r="G140" s="282">
        <v>100.1</v>
      </c>
      <c r="H140" s="278">
        <v>125.13</v>
      </c>
      <c r="I140" s="279">
        <v>27.53</v>
      </c>
      <c r="J140" s="290"/>
    </row>
    <row r="141" spans="2:10" ht="15.75" thickBot="1">
      <c r="B141" s="335"/>
      <c r="C141" s="333"/>
      <c r="D141" s="283" t="s">
        <v>132</v>
      </c>
      <c r="E141" s="285" t="s">
        <v>121</v>
      </c>
      <c r="F141" s="288">
        <v>153.94</v>
      </c>
      <c r="G141" s="284">
        <v>1</v>
      </c>
      <c r="H141" s="278">
        <v>1.25</v>
      </c>
      <c r="I141" s="279">
        <v>192.43</v>
      </c>
      <c r="J141" s="49">
        <v>1211.73</v>
      </c>
    </row>
    <row r="142" spans="2:10" ht="15.75" thickBot="1">
      <c r="B142" s="335"/>
      <c r="C142" s="331" t="s">
        <v>31</v>
      </c>
      <c r="D142" s="276" t="s">
        <v>125</v>
      </c>
      <c r="E142" s="277" t="s">
        <v>126</v>
      </c>
      <c r="F142" s="288">
        <v>3.19</v>
      </c>
      <c r="G142" s="278">
        <v>14.5</v>
      </c>
      <c r="H142" s="278">
        <v>18.13</v>
      </c>
      <c r="I142" s="279">
        <v>57.83</v>
      </c>
      <c r="J142" s="289"/>
    </row>
    <row r="143" spans="2:10" ht="15.75" thickBot="1">
      <c r="B143" s="335"/>
      <c r="C143" s="332"/>
      <c r="D143" s="280" t="s">
        <v>127</v>
      </c>
      <c r="E143" s="281" t="s">
        <v>128</v>
      </c>
      <c r="F143" s="288">
        <v>0.9</v>
      </c>
      <c r="G143" s="282">
        <v>73.93</v>
      </c>
      <c r="H143" s="278">
        <v>92.41</v>
      </c>
      <c r="I143" s="279">
        <v>83.17</v>
      </c>
      <c r="J143" s="290"/>
    </row>
    <row r="144" spans="2:10" ht="15.75" thickBot="1">
      <c r="B144" s="335"/>
      <c r="C144" s="332"/>
      <c r="D144" s="280" t="s">
        <v>130</v>
      </c>
      <c r="E144" s="281" t="s">
        <v>128</v>
      </c>
      <c r="F144" s="288">
        <v>6.85</v>
      </c>
      <c r="G144" s="282">
        <v>100.1</v>
      </c>
      <c r="H144" s="278">
        <v>125.13</v>
      </c>
      <c r="I144" s="279">
        <v>857.14</v>
      </c>
      <c r="J144" s="290"/>
    </row>
    <row r="145" spans="2:10" ht="15.75" thickBot="1">
      <c r="B145" s="335"/>
      <c r="C145" s="332"/>
      <c r="D145" s="280" t="s">
        <v>129</v>
      </c>
      <c r="E145" s="281" t="s">
        <v>128</v>
      </c>
      <c r="F145" s="288">
        <v>0.55</v>
      </c>
      <c r="G145" s="282">
        <v>182.81</v>
      </c>
      <c r="H145" s="278">
        <v>228.51</v>
      </c>
      <c r="I145" s="279">
        <v>125.68</v>
      </c>
      <c r="J145" s="290"/>
    </row>
    <row r="146" spans="2:10" ht="15.75" thickBot="1">
      <c r="B146" s="335"/>
      <c r="C146" s="332"/>
      <c r="D146" s="280" t="s">
        <v>131</v>
      </c>
      <c r="E146" s="281" t="s">
        <v>128</v>
      </c>
      <c r="F146" s="288">
        <v>0.48</v>
      </c>
      <c r="G146" s="282">
        <v>100.1</v>
      </c>
      <c r="H146" s="278">
        <v>125.13</v>
      </c>
      <c r="I146" s="279">
        <v>60.06</v>
      </c>
      <c r="J146" s="290"/>
    </row>
    <row r="147" spans="2:10" ht="15.75" thickBot="1">
      <c r="B147" s="335"/>
      <c r="C147" s="333"/>
      <c r="D147" s="283" t="s">
        <v>132</v>
      </c>
      <c r="E147" s="285" t="s">
        <v>121</v>
      </c>
      <c r="F147" s="288">
        <v>256.44</v>
      </c>
      <c r="G147" s="284">
        <v>1</v>
      </c>
      <c r="H147" s="278">
        <v>1.25</v>
      </c>
      <c r="I147" s="279">
        <v>320.55</v>
      </c>
      <c r="J147" s="49">
        <v>1504.4299999999998</v>
      </c>
    </row>
    <row r="148" spans="2:10" ht="15.75" thickBot="1">
      <c r="B148" s="335"/>
      <c r="C148" s="331" t="s">
        <v>32</v>
      </c>
      <c r="D148" s="276" t="s">
        <v>125</v>
      </c>
      <c r="E148" s="277" t="s">
        <v>126</v>
      </c>
      <c r="F148" s="288">
        <v>8.23</v>
      </c>
      <c r="G148" s="278">
        <v>14.5</v>
      </c>
      <c r="H148" s="278">
        <v>18.13</v>
      </c>
      <c r="I148" s="279">
        <v>149.21</v>
      </c>
      <c r="J148" s="289"/>
    </row>
    <row r="149" spans="2:10" ht="15.75" thickBot="1">
      <c r="B149" s="335"/>
      <c r="C149" s="332"/>
      <c r="D149" s="280" t="s">
        <v>127</v>
      </c>
      <c r="E149" s="281" t="s">
        <v>128</v>
      </c>
      <c r="F149" s="288">
        <v>0.45</v>
      </c>
      <c r="G149" s="282">
        <v>73.93</v>
      </c>
      <c r="H149" s="278">
        <v>92.41</v>
      </c>
      <c r="I149" s="279">
        <v>41.58</v>
      </c>
      <c r="J149" s="290"/>
    </row>
    <row r="150" spans="2:10" ht="15.75" thickBot="1">
      <c r="B150" s="336"/>
      <c r="C150" s="332"/>
      <c r="D150" s="280" t="s">
        <v>130</v>
      </c>
      <c r="E150" s="281" t="s">
        <v>128</v>
      </c>
      <c r="F150" s="288">
        <v>0.45</v>
      </c>
      <c r="G150" s="282">
        <v>100.1</v>
      </c>
      <c r="H150" s="278">
        <v>125.13</v>
      </c>
      <c r="I150" s="279">
        <v>56.31</v>
      </c>
      <c r="J150" s="290"/>
    </row>
    <row r="151" spans="2:10" ht="15.75" thickBot="1">
      <c r="B151" s="307" t="s">
        <v>133</v>
      </c>
      <c r="C151" s="332"/>
      <c r="D151" s="280" t="s">
        <v>129</v>
      </c>
      <c r="E151" s="281" t="s">
        <v>128</v>
      </c>
      <c r="F151" s="288">
        <v>3.91</v>
      </c>
      <c r="G151" s="282">
        <v>182.81</v>
      </c>
      <c r="H151" s="278">
        <v>228.51</v>
      </c>
      <c r="I151" s="279">
        <v>893.47</v>
      </c>
      <c r="J151" s="290"/>
    </row>
    <row r="152" spans="2:10" ht="15.75" thickBot="1">
      <c r="B152" s="308">
        <v>65</v>
      </c>
      <c r="C152" s="332"/>
      <c r="D152" s="280" t="s">
        <v>131</v>
      </c>
      <c r="E152" s="281" t="s">
        <v>128</v>
      </c>
      <c r="F152" s="288">
        <v>0.22</v>
      </c>
      <c r="G152" s="282">
        <v>100.1</v>
      </c>
      <c r="H152" s="278">
        <v>125.13</v>
      </c>
      <c r="I152" s="279">
        <v>27.53</v>
      </c>
      <c r="J152" s="290"/>
    </row>
    <row r="153" spans="2:10" ht="15.75" thickBot="1">
      <c r="B153" s="309"/>
      <c r="C153" s="333"/>
      <c r="D153" s="283" t="s">
        <v>132</v>
      </c>
      <c r="E153" s="285" t="s">
        <v>121</v>
      </c>
      <c r="F153" s="288">
        <v>214.04</v>
      </c>
      <c r="G153" s="284">
        <v>1</v>
      </c>
      <c r="H153" s="278">
        <v>1.25</v>
      </c>
      <c r="I153" s="279">
        <v>267.55</v>
      </c>
      <c r="J153" s="49">
        <v>1435.65</v>
      </c>
    </row>
    <row r="154" spans="2:10" ht="16.5" thickBot="1">
      <c r="B154" s="310"/>
      <c r="C154" s="53"/>
      <c r="D154" s="53"/>
      <c r="E154" s="53"/>
      <c r="F154" s="53"/>
      <c r="G154" s="53"/>
      <c r="H154" s="53"/>
      <c r="I154" s="311" t="s">
        <v>63</v>
      </c>
      <c r="J154" s="54">
        <v>9525.79</v>
      </c>
    </row>
    <row r="157" spans="5:7" ht="18.75">
      <c r="E157" s="286" t="s">
        <v>112</v>
      </c>
      <c r="F157" s="1"/>
      <c r="G157" s="1"/>
    </row>
    <row r="158" spans="5:9" ht="15">
      <c r="E158" s="56" t="s">
        <v>113</v>
      </c>
      <c r="F158" s="1"/>
      <c r="G158" s="1"/>
      <c r="I158" s="1" t="s">
        <v>114</v>
      </c>
    </row>
    <row r="159" spans="5:7" ht="18.75">
      <c r="E159" s="61" t="s">
        <v>134</v>
      </c>
      <c r="F159" s="1"/>
      <c r="G159" s="1"/>
    </row>
    <row r="160" ht="15.75" thickBot="1"/>
    <row r="161" spans="2:10" ht="30.75" thickBot="1">
      <c r="B161" s="48" t="s">
        <v>66</v>
      </c>
      <c r="C161" s="50" t="s">
        <v>60</v>
      </c>
      <c r="D161" s="50" t="s">
        <v>120</v>
      </c>
      <c r="E161" s="50" t="s">
        <v>121</v>
      </c>
      <c r="F161" s="50" t="s">
        <v>122</v>
      </c>
      <c r="G161" s="50" t="s">
        <v>123</v>
      </c>
      <c r="H161" s="50" t="s">
        <v>124</v>
      </c>
      <c r="I161" s="287" t="s">
        <v>135</v>
      </c>
      <c r="J161" s="51" t="s">
        <v>61</v>
      </c>
    </row>
    <row r="162" spans="2:10" ht="15.75" thickBot="1">
      <c r="B162" s="334" t="s">
        <v>10</v>
      </c>
      <c r="C162" s="331" t="s">
        <v>26</v>
      </c>
      <c r="D162" s="276" t="s">
        <v>125</v>
      </c>
      <c r="E162" s="277" t="s">
        <v>126</v>
      </c>
      <c r="F162" s="288">
        <v>12.29</v>
      </c>
      <c r="G162" s="278">
        <v>14.5</v>
      </c>
      <c r="H162" s="278">
        <v>18.13</v>
      </c>
      <c r="I162" s="279">
        <v>222.82</v>
      </c>
      <c r="J162" s="289"/>
    </row>
    <row r="163" spans="2:10" ht="15.75" thickBot="1">
      <c r="B163" s="335"/>
      <c r="C163" s="332"/>
      <c r="D163" s="280" t="s">
        <v>127</v>
      </c>
      <c r="E163" s="281" t="s">
        <v>128</v>
      </c>
      <c r="F163" s="288">
        <v>17.7</v>
      </c>
      <c r="G163" s="282">
        <v>73.93</v>
      </c>
      <c r="H163" s="278">
        <v>92.41</v>
      </c>
      <c r="I163" s="279">
        <v>1635.66</v>
      </c>
      <c r="J163" s="290"/>
    </row>
    <row r="164" spans="2:10" ht="15.75" thickBot="1">
      <c r="B164" s="335"/>
      <c r="C164" s="332"/>
      <c r="D164" s="280" t="s">
        <v>130</v>
      </c>
      <c r="E164" s="281" t="s">
        <v>128</v>
      </c>
      <c r="F164" s="288">
        <v>5.85</v>
      </c>
      <c r="G164" s="282">
        <v>100.1</v>
      </c>
      <c r="H164" s="278">
        <v>125.13</v>
      </c>
      <c r="I164" s="279">
        <v>732.01</v>
      </c>
      <c r="J164" s="290"/>
    </row>
    <row r="165" spans="2:10" ht="15.75" thickBot="1">
      <c r="B165" s="335"/>
      <c r="C165" s="332"/>
      <c r="D165" s="280" t="s">
        <v>129</v>
      </c>
      <c r="E165" s="281" t="s">
        <v>128</v>
      </c>
      <c r="F165" s="288">
        <v>2.34</v>
      </c>
      <c r="G165" s="282">
        <v>182.81</v>
      </c>
      <c r="H165" s="278">
        <v>228.51</v>
      </c>
      <c r="I165" s="279">
        <v>534.71</v>
      </c>
      <c r="J165" s="290"/>
    </row>
    <row r="166" spans="2:10" ht="15.75" thickBot="1">
      <c r="B166" s="335"/>
      <c r="C166" s="332"/>
      <c r="D166" s="280" t="s">
        <v>131</v>
      </c>
      <c r="E166" s="281" t="s">
        <v>128</v>
      </c>
      <c r="F166" s="288">
        <v>0</v>
      </c>
      <c r="G166" s="282">
        <v>100.1</v>
      </c>
      <c r="H166" s="278">
        <v>125.13</v>
      </c>
      <c r="I166" s="279">
        <v>0</v>
      </c>
      <c r="J166" s="290"/>
    </row>
    <row r="167" spans="2:10" ht="15.75" thickBot="1">
      <c r="B167" s="335"/>
      <c r="C167" s="333"/>
      <c r="D167" s="283" t="s">
        <v>132</v>
      </c>
      <c r="E167" s="285" t="s">
        <v>121</v>
      </c>
      <c r="F167" s="288">
        <v>1041.94</v>
      </c>
      <c r="G167" s="284">
        <v>1</v>
      </c>
      <c r="H167" s="278">
        <v>1.25</v>
      </c>
      <c r="I167" s="279">
        <v>1302.43</v>
      </c>
      <c r="J167" s="49">
        <v>4427.63</v>
      </c>
    </row>
    <row r="168" spans="2:10" ht="15.75" thickBot="1">
      <c r="B168" s="335"/>
      <c r="C168" s="331" t="s">
        <v>27</v>
      </c>
      <c r="D168" s="293" t="s">
        <v>125</v>
      </c>
      <c r="E168" s="294" t="s">
        <v>126</v>
      </c>
      <c r="F168" s="288">
        <v>8.11</v>
      </c>
      <c r="G168" s="296">
        <v>14.5</v>
      </c>
      <c r="H168" s="278">
        <v>18.13</v>
      </c>
      <c r="I168" s="279">
        <v>147.03</v>
      </c>
      <c r="J168" s="297"/>
    </row>
    <row r="169" spans="2:10" ht="15.75" thickBot="1">
      <c r="B169" s="335"/>
      <c r="C169" s="332"/>
      <c r="D169" s="298" t="s">
        <v>127</v>
      </c>
      <c r="E169" s="299" t="s">
        <v>128</v>
      </c>
      <c r="F169" s="288">
        <v>1.44</v>
      </c>
      <c r="G169" s="301">
        <v>73.93</v>
      </c>
      <c r="H169" s="278">
        <v>92.41</v>
      </c>
      <c r="I169" s="279">
        <v>133.07</v>
      </c>
      <c r="J169" s="302"/>
    </row>
    <row r="170" spans="2:10" ht="15.75" thickBot="1">
      <c r="B170" s="335"/>
      <c r="C170" s="332"/>
      <c r="D170" s="298" t="s">
        <v>130</v>
      </c>
      <c r="E170" s="299" t="s">
        <v>128</v>
      </c>
      <c r="F170" s="288">
        <v>3.33</v>
      </c>
      <c r="G170" s="301">
        <v>100.1</v>
      </c>
      <c r="H170" s="278">
        <v>125.13</v>
      </c>
      <c r="I170" s="279">
        <v>416.68</v>
      </c>
      <c r="J170" s="302"/>
    </row>
    <row r="171" spans="2:10" ht="15.75" thickBot="1">
      <c r="B171" s="335"/>
      <c r="C171" s="332"/>
      <c r="D171" s="298" t="s">
        <v>129</v>
      </c>
      <c r="E171" s="299" t="s">
        <v>128</v>
      </c>
      <c r="F171" s="288">
        <v>3.56</v>
      </c>
      <c r="G171" s="301">
        <v>182.81</v>
      </c>
      <c r="H171" s="278">
        <v>228.51</v>
      </c>
      <c r="I171" s="279">
        <v>813.5</v>
      </c>
      <c r="J171" s="302"/>
    </row>
    <row r="172" spans="2:10" ht="15.75" thickBot="1">
      <c r="B172" s="335"/>
      <c r="C172" s="332"/>
      <c r="D172" s="298" t="s">
        <v>131</v>
      </c>
      <c r="E172" s="299" t="s">
        <v>128</v>
      </c>
      <c r="F172" s="288">
        <v>1.71</v>
      </c>
      <c r="G172" s="301">
        <v>100.1</v>
      </c>
      <c r="H172" s="278">
        <v>125.13</v>
      </c>
      <c r="I172" s="279">
        <v>213.97</v>
      </c>
      <c r="J172" s="302"/>
    </row>
    <row r="173" spans="2:10" ht="15.75" thickBot="1">
      <c r="B173" s="335"/>
      <c r="C173" s="333"/>
      <c r="D173" s="303" t="s">
        <v>132</v>
      </c>
      <c r="E173" s="304" t="s">
        <v>121</v>
      </c>
      <c r="F173" s="288">
        <v>749.07</v>
      </c>
      <c r="G173" s="306">
        <v>1</v>
      </c>
      <c r="H173" s="278">
        <v>1.25</v>
      </c>
      <c r="I173" s="279">
        <v>936.34</v>
      </c>
      <c r="J173" s="52">
        <v>2660.59</v>
      </c>
    </row>
    <row r="174" spans="2:10" ht="15.75" thickBot="1">
      <c r="B174" s="335"/>
      <c r="C174" s="331" t="s">
        <v>28</v>
      </c>
      <c r="D174" s="276" t="s">
        <v>125</v>
      </c>
      <c r="E174" s="277" t="s">
        <v>126</v>
      </c>
      <c r="F174" s="288">
        <v>4.32</v>
      </c>
      <c r="G174" s="278">
        <v>14.5</v>
      </c>
      <c r="H174" s="278">
        <v>18.13</v>
      </c>
      <c r="I174" s="279">
        <v>78.32</v>
      </c>
      <c r="J174" s="289"/>
    </row>
    <row r="175" spans="2:10" ht="15.75" thickBot="1">
      <c r="B175" s="335"/>
      <c r="C175" s="332"/>
      <c r="D175" s="280" t="s">
        <v>127</v>
      </c>
      <c r="E175" s="281" t="s">
        <v>128</v>
      </c>
      <c r="F175" s="288">
        <v>1.44</v>
      </c>
      <c r="G175" s="282">
        <v>73.93</v>
      </c>
      <c r="H175" s="278">
        <v>92.41</v>
      </c>
      <c r="I175" s="279">
        <v>133.07</v>
      </c>
      <c r="J175" s="290"/>
    </row>
    <row r="176" spans="2:10" ht="15.75" thickBot="1">
      <c r="B176" s="335"/>
      <c r="C176" s="332"/>
      <c r="D176" s="280" t="s">
        <v>130</v>
      </c>
      <c r="E176" s="281" t="s">
        <v>128</v>
      </c>
      <c r="F176" s="288">
        <v>4.86</v>
      </c>
      <c r="G176" s="282">
        <v>100.1</v>
      </c>
      <c r="H176" s="278">
        <v>125.13</v>
      </c>
      <c r="I176" s="279">
        <v>608.13</v>
      </c>
      <c r="J176" s="290"/>
    </row>
    <row r="177" spans="2:10" ht="15.75" thickBot="1">
      <c r="B177" s="335"/>
      <c r="C177" s="332"/>
      <c r="D177" s="280" t="s">
        <v>129</v>
      </c>
      <c r="E177" s="281" t="s">
        <v>128</v>
      </c>
      <c r="F177" s="288">
        <v>1.44</v>
      </c>
      <c r="G177" s="282">
        <v>182.81</v>
      </c>
      <c r="H177" s="278">
        <v>228.51</v>
      </c>
      <c r="I177" s="279">
        <v>329.05</v>
      </c>
      <c r="J177" s="290"/>
    </row>
    <row r="178" spans="2:10" ht="15.75" thickBot="1">
      <c r="B178" s="335"/>
      <c r="C178" s="332"/>
      <c r="D178" s="280" t="s">
        <v>131</v>
      </c>
      <c r="E178" s="281" t="s">
        <v>128</v>
      </c>
      <c r="F178" s="288">
        <v>1.76</v>
      </c>
      <c r="G178" s="282">
        <v>100.1</v>
      </c>
      <c r="H178" s="278">
        <v>125.13</v>
      </c>
      <c r="I178" s="279">
        <v>220.23</v>
      </c>
      <c r="J178" s="290"/>
    </row>
    <row r="179" spans="2:10" ht="15.75" thickBot="1">
      <c r="B179" s="335"/>
      <c r="C179" s="332"/>
      <c r="D179" s="280" t="s">
        <v>131</v>
      </c>
      <c r="E179" s="281" t="s">
        <v>128</v>
      </c>
      <c r="F179" s="288">
        <v>170</v>
      </c>
      <c r="G179" s="282">
        <v>6</v>
      </c>
      <c r="H179" s="278">
        <v>7.5</v>
      </c>
      <c r="I179" s="279">
        <v>1275</v>
      </c>
      <c r="J179" s="290"/>
    </row>
    <row r="180" spans="2:10" ht="15.75" thickBot="1">
      <c r="B180" s="335"/>
      <c r="C180" s="333"/>
      <c r="D180" s="283" t="s">
        <v>132</v>
      </c>
      <c r="E180" s="285" t="s">
        <v>121</v>
      </c>
      <c r="F180" s="288">
        <v>761.08</v>
      </c>
      <c r="G180" s="284">
        <v>1</v>
      </c>
      <c r="H180" s="278">
        <v>1.25</v>
      </c>
      <c r="I180" s="279">
        <v>951.35</v>
      </c>
      <c r="J180" s="49">
        <v>3595.15</v>
      </c>
    </row>
    <row r="181" spans="2:10" ht="15.75" thickBot="1">
      <c r="B181" s="335"/>
      <c r="C181" s="331" t="s">
        <v>29</v>
      </c>
      <c r="D181" s="276" t="s">
        <v>125</v>
      </c>
      <c r="E181" s="277" t="s">
        <v>126</v>
      </c>
      <c r="F181" s="288">
        <v>14.05</v>
      </c>
      <c r="G181" s="278">
        <v>14.5</v>
      </c>
      <c r="H181" s="278">
        <v>18.13</v>
      </c>
      <c r="I181" s="279">
        <v>254.73</v>
      </c>
      <c r="J181" s="289"/>
    </row>
    <row r="182" spans="2:10" ht="15.75" thickBot="1">
      <c r="B182" s="335"/>
      <c r="C182" s="332"/>
      <c r="D182" s="280" t="s">
        <v>127</v>
      </c>
      <c r="E182" s="281" t="s">
        <v>128</v>
      </c>
      <c r="F182" s="288">
        <v>25.76</v>
      </c>
      <c r="G182" s="282">
        <v>73.93</v>
      </c>
      <c r="H182" s="278">
        <v>92.41</v>
      </c>
      <c r="I182" s="279">
        <v>2380.48</v>
      </c>
      <c r="J182" s="290"/>
    </row>
    <row r="183" spans="2:10" ht="15.75" thickBot="1">
      <c r="B183" s="335"/>
      <c r="C183" s="332"/>
      <c r="D183" s="280" t="s">
        <v>130</v>
      </c>
      <c r="E183" s="281" t="s">
        <v>128</v>
      </c>
      <c r="F183" s="288">
        <v>0.59</v>
      </c>
      <c r="G183" s="282">
        <v>100.1</v>
      </c>
      <c r="H183" s="278">
        <v>125.13</v>
      </c>
      <c r="I183" s="279">
        <v>73.83</v>
      </c>
      <c r="J183" s="290"/>
    </row>
    <row r="184" spans="2:10" ht="15.75" thickBot="1">
      <c r="B184" s="335"/>
      <c r="C184" s="332"/>
      <c r="D184" s="280" t="s">
        <v>129</v>
      </c>
      <c r="E184" s="281" t="s">
        <v>128</v>
      </c>
      <c r="F184" s="288">
        <v>0.59</v>
      </c>
      <c r="G184" s="282">
        <v>182.81</v>
      </c>
      <c r="H184" s="278">
        <v>228.51</v>
      </c>
      <c r="I184" s="279">
        <v>134.82</v>
      </c>
      <c r="J184" s="290"/>
    </row>
    <row r="185" spans="2:10" ht="15.75" thickBot="1">
      <c r="B185" s="335"/>
      <c r="C185" s="332"/>
      <c r="D185" s="280" t="s">
        <v>131</v>
      </c>
      <c r="E185" s="281" t="s">
        <v>128</v>
      </c>
      <c r="F185" s="288">
        <v>0</v>
      </c>
      <c r="G185" s="282">
        <v>100.1</v>
      </c>
      <c r="H185" s="278">
        <v>125.13</v>
      </c>
      <c r="I185" s="279">
        <v>0</v>
      </c>
      <c r="J185" s="290"/>
    </row>
    <row r="186" spans="2:10" ht="15.75" thickBot="1">
      <c r="B186" s="335"/>
      <c r="C186" s="333"/>
      <c r="D186" s="283" t="s">
        <v>132</v>
      </c>
      <c r="E186" s="285" t="s">
        <v>121</v>
      </c>
      <c r="F186" s="288">
        <v>425.78</v>
      </c>
      <c r="G186" s="284">
        <v>1</v>
      </c>
      <c r="H186" s="278">
        <v>1.25</v>
      </c>
      <c r="I186" s="279">
        <v>532.23</v>
      </c>
      <c r="J186" s="49">
        <v>3376.09</v>
      </c>
    </row>
    <row r="187" spans="2:10" ht="15.75" thickBot="1">
      <c r="B187" s="335"/>
      <c r="C187" s="331" t="s">
        <v>30</v>
      </c>
      <c r="D187" s="276" t="s">
        <v>125</v>
      </c>
      <c r="E187" s="277" t="s">
        <v>126</v>
      </c>
      <c r="F187" s="288">
        <v>4.68</v>
      </c>
      <c r="G187" s="278">
        <v>14.5</v>
      </c>
      <c r="H187" s="278">
        <v>18.13</v>
      </c>
      <c r="I187" s="279">
        <v>84.85</v>
      </c>
      <c r="J187" s="289"/>
    </row>
    <row r="188" spans="2:10" ht="15.75" thickBot="1">
      <c r="B188" s="335"/>
      <c r="C188" s="332"/>
      <c r="D188" s="280" t="s">
        <v>127</v>
      </c>
      <c r="E188" s="281" t="s">
        <v>128</v>
      </c>
      <c r="F188" s="288">
        <v>1.76</v>
      </c>
      <c r="G188" s="282">
        <v>73.93</v>
      </c>
      <c r="H188" s="278">
        <v>92.41</v>
      </c>
      <c r="I188" s="279">
        <v>162.64</v>
      </c>
      <c r="J188" s="290"/>
    </row>
    <row r="189" spans="2:10" ht="15.75" thickBot="1">
      <c r="B189" s="335"/>
      <c r="C189" s="332"/>
      <c r="D189" s="280" t="s">
        <v>130</v>
      </c>
      <c r="E189" s="281" t="s">
        <v>128</v>
      </c>
      <c r="F189" s="288">
        <v>16.62</v>
      </c>
      <c r="G189" s="282">
        <v>100.1</v>
      </c>
      <c r="H189" s="278">
        <v>125.13</v>
      </c>
      <c r="I189" s="279">
        <v>2079.66</v>
      </c>
      <c r="J189" s="290"/>
    </row>
    <row r="190" spans="2:10" ht="15.75" thickBot="1">
      <c r="B190" s="335"/>
      <c r="C190" s="332"/>
      <c r="D190" s="280" t="s">
        <v>129</v>
      </c>
      <c r="E190" s="281" t="s">
        <v>128</v>
      </c>
      <c r="F190" s="288">
        <v>1.17</v>
      </c>
      <c r="G190" s="282">
        <v>182.81</v>
      </c>
      <c r="H190" s="278">
        <v>228.51</v>
      </c>
      <c r="I190" s="279">
        <v>267.36</v>
      </c>
      <c r="J190" s="290"/>
    </row>
    <row r="191" spans="2:10" ht="15.75" thickBot="1">
      <c r="B191" s="335"/>
      <c r="C191" s="332"/>
      <c r="D191" s="280" t="s">
        <v>131</v>
      </c>
      <c r="E191" s="281" t="s">
        <v>128</v>
      </c>
      <c r="F191" s="288">
        <v>0.59</v>
      </c>
      <c r="G191" s="282">
        <v>100.1</v>
      </c>
      <c r="H191" s="278">
        <v>125.13</v>
      </c>
      <c r="I191" s="279">
        <v>73.83</v>
      </c>
      <c r="J191" s="290"/>
    </row>
    <row r="192" spans="2:10" ht="15.75" thickBot="1">
      <c r="B192" s="335"/>
      <c r="C192" s="333"/>
      <c r="D192" s="283" t="s">
        <v>132</v>
      </c>
      <c r="E192" s="285" t="s">
        <v>121</v>
      </c>
      <c r="F192" s="288">
        <v>402.61</v>
      </c>
      <c r="G192" s="284">
        <v>1</v>
      </c>
      <c r="H192" s="278">
        <v>1.25</v>
      </c>
      <c r="I192" s="279">
        <v>503.26</v>
      </c>
      <c r="J192" s="49">
        <v>3171.5999999999995</v>
      </c>
    </row>
    <row r="193" spans="2:10" ht="15.75" thickBot="1">
      <c r="B193" s="335"/>
      <c r="C193" s="331" t="s">
        <v>31</v>
      </c>
      <c r="D193" s="276" t="s">
        <v>125</v>
      </c>
      <c r="E193" s="277" t="s">
        <v>126</v>
      </c>
      <c r="F193" s="288">
        <v>8.33</v>
      </c>
      <c r="G193" s="278">
        <v>14.5</v>
      </c>
      <c r="H193" s="278">
        <v>18.13</v>
      </c>
      <c r="I193" s="279">
        <v>151.02</v>
      </c>
      <c r="J193" s="289"/>
    </row>
    <row r="194" spans="2:10" ht="15.75" thickBot="1">
      <c r="B194" s="335"/>
      <c r="C194" s="332"/>
      <c r="D194" s="280" t="s">
        <v>127</v>
      </c>
      <c r="E194" s="281" t="s">
        <v>128</v>
      </c>
      <c r="F194" s="288">
        <v>2.34</v>
      </c>
      <c r="G194" s="282">
        <v>73.93</v>
      </c>
      <c r="H194" s="278">
        <v>92.41</v>
      </c>
      <c r="I194" s="279">
        <v>216.24</v>
      </c>
      <c r="J194" s="290"/>
    </row>
    <row r="195" spans="2:10" ht="15.75" thickBot="1">
      <c r="B195" s="335"/>
      <c r="C195" s="332"/>
      <c r="D195" s="280" t="s">
        <v>130</v>
      </c>
      <c r="E195" s="281" t="s">
        <v>128</v>
      </c>
      <c r="F195" s="288">
        <v>17.92</v>
      </c>
      <c r="G195" s="282">
        <v>100.1</v>
      </c>
      <c r="H195" s="278">
        <v>125.13</v>
      </c>
      <c r="I195" s="279">
        <v>2242.33</v>
      </c>
      <c r="J195" s="290"/>
    </row>
    <row r="196" spans="2:10" ht="15.75" thickBot="1">
      <c r="B196" s="335"/>
      <c r="C196" s="332"/>
      <c r="D196" s="280" t="s">
        <v>129</v>
      </c>
      <c r="E196" s="281" t="s">
        <v>128</v>
      </c>
      <c r="F196" s="288">
        <v>1.44</v>
      </c>
      <c r="G196" s="282">
        <v>182.81</v>
      </c>
      <c r="H196" s="278">
        <v>228.51</v>
      </c>
      <c r="I196" s="279">
        <v>329.05</v>
      </c>
      <c r="J196" s="290"/>
    </row>
    <row r="197" spans="2:10" ht="15.75" thickBot="1">
      <c r="B197" s="335"/>
      <c r="C197" s="332"/>
      <c r="D197" s="280" t="s">
        <v>131</v>
      </c>
      <c r="E197" s="281" t="s">
        <v>128</v>
      </c>
      <c r="F197" s="288">
        <v>1.26</v>
      </c>
      <c r="G197" s="282">
        <v>100.1</v>
      </c>
      <c r="H197" s="278">
        <v>125.13</v>
      </c>
      <c r="I197" s="279">
        <v>157.66</v>
      </c>
      <c r="J197" s="290"/>
    </row>
    <row r="198" spans="2:10" ht="15.75" thickBot="1">
      <c r="B198" s="335"/>
      <c r="C198" s="333"/>
      <c r="D198" s="283" t="s">
        <v>132</v>
      </c>
      <c r="E198" s="285" t="s">
        <v>121</v>
      </c>
      <c r="F198" s="288">
        <v>670.69</v>
      </c>
      <c r="G198" s="284">
        <v>1</v>
      </c>
      <c r="H198" s="278">
        <v>1.25</v>
      </c>
      <c r="I198" s="279">
        <v>838.36</v>
      </c>
      <c r="J198" s="49">
        <v>3934.6600000000003</v>
      </c>
    </row>
    <row r="199" spans="2:10" ht="15.75" thickBot="1">
      <c r="B199" s="335"/>
      <c r="C199" s="331" t="s">
        <v>32</v>
      </c>
      <c r="D199" s="276" t="s">
        <v>125</v>
      </c>
      <c r="E199" s="277" t="s">
        <v>126</v>
      </c>
      <c r="F199" s="288">
        <v>21.53</v>
      </c>
      <c r="G199" s="278">
        <v>14.5</v>
      </c>
      <c r="H199" s="278">
        <v>18.13</v>
      </c>
      <c r="I199" s="279">
        <v>390.34</v>
      </c>
      <c r="J199" s="289"/>
    </row>
    <row r="200" spans="2:10" ht="15.75" thickBot="1">
      <c r="B200" s="335"/>
      <c r="C200" s="332"/>
      <c r="D200" s="280" t="s">
        <v>127</v>
      </c>
      <c r="E200" s="281" t="s">
        <v>128</v>
      </c>
      <c r="F200" s="288">
        <v>1.17</v>
      </c>
      <c r="G200" s="282">
        <v>73.93</v>
      </c>
      <c r="H200" s="278">
        <v>92.41</v>
      </c>
      <c r="I200" s="279">
        <v>108.12</v>
      </c>
      <c r="J200" s="290"/>
    </row>
    <row r="201" spans="2:10" ht="15.75" thickBot="1">
      <c r="B201" s="336"/>
      <c r="C201" s="332"/>
      <c r="D201" s="280" t="s">
        <v>130</v>
      </c>
      <c r="E201" s="281" t="s">
        <v>128</v>
      </c>
      <c r="F201" s="288">
        <v>1.17</v>
      </c>
      <c r="G201" s="282">
        <v>100.1</v>
      </c>
      <c r="H201" s="278">
        <v>125.13</v>
      </c>
      <c r="I201" s="279">
        <v>146.4</v>
      </c>
      <c r="J201" s="290"/>
    </row>
    <row r="202" spans="2:10" ht="15.75" thickBot="1">
      <c r="B202" s="307" t="s">
        <v>133</v>
      </c>
      <c r="C202" s="332"/>
      <c r="D202" s="280" t="s">
        <v>129</v>
      </c>
      <c r="E202" s="281" t="s">
        <v>128</v>
      </c>
      <c r="F202" s="288">
        <v>10.22</v>
      </c>
      <c r="G202" s="282">
        <v>182.81</v>
      </c>
      <c r="H202" s="278">
        <v>228.51</v>
      </c>
      <c r="I202" s="279">
        <v>2335.37</v>
      </c>
      <c r="J202" s="290"/>
    </row>
    <row r="203" spans="2:10" ht="15.75" thickBot="1">
      <c r="B203" s="308">
        <v>170</v>
      </c>
      <c r="C203" s="332"/>
      <c r="D203" s="280" t="s">
        <v>131</v>
      </c>
      <c r="E203" s="281" t="s">
        <v>128</v>
      </c>
      <c r="F203" s="288">
        <v>0.59</v>
      </c>
      <c r="G203" s="282">
        <v>100.1</v>
      </c>
      <c r="H203" s="278">
        <v>125.13</v>
      </c>
      <c r="I203" s="279">
        <v>73.83</v>
      </c>
      <c r="J203" s="290"/>
    </row>
    <row r="204" spans="2:10" ht="15.75" thickBot="1">
      <c r="B204" s="309"/>
      <c r="C204" s="333"/>
      <c r="D204" s="283" t="s">
        <v>132</v>
      </c>
      <c r="E204" s="285" t="s">
        <v>121</v>
      </c>
      <c r="F204" s="288">
        <v>559.8</v>
      </c>
      <c r="G204" s="284">
        <v>1</v>
      </c>
      <c r="H204" s="278">
        <v>1.25</v>
      </c>
      <c r="I204" s="279">
        <v>699.75</v>
      </c>
      <c r="J204" s="49">
        <v>3753.81</v>
      </c>
    </row>
    <row r="205" spans="2:10" ht="16.5" thickBot="1">
      <c r="B205" s="310"/>
      <c r="C205" s="53"/>
      <c r="D205" s="53"/>
      <c r="E205" s="53"/>
      <c r="F205" s="53"/>
      <c r="G205" s="53"/>
      <c r="H205" s="53"/>
      <c r="I205" s="311" t="s">
        <v>63</v>
      </c>
      <c r="J205" s="54">
        <v>24919.530000000002</v>
      </c>
    </row>
    <row r="208" spans="5:7" ht="18.75">
      <c r="E208" s="286" t="s">
        <v>112</v>
      </c>
      <c r="F208" s="1"/>
      <c r="G208" s="1"/>
    </row>
    <row r="209" spans="5:9" ht="15">
      <c r="E209" s="56" t="s">
        <v>113</v>
      </c>
      <c r="F209" s="1"/>
      <c r="G209" s="1"/>
      <c r="I209" s="1" t="s">
        <v>114</v>
      </c>
    </row>
    <row r="210" spans="5:7" ht="18.75">
      <c r="E210" s="61" t="s">
        <v>134</v>
      </c>
      <c r="F210" s="1"/>
      <c r="G210" s="1"/>
    </row>
    <row r="211" ht="15.75" thickBot="1"/>
    <row r="212" spans="2:10" ht="30.75" thickBot="1">
      <c r="B212" s="48" t="s">
        <v>67</v>
      </c>
      <c r="C212" s="50" t="s">
        <v>60</v>
      </c>
      <c r="D212" s="50" t="s">
        <v>120</v>
      </c>
      <c r="E212" s="50" t="s">
        <v>121</v>
      </c>
      <c r="F212" s="50" t="s">
        <v>122</v>
      </c>
      <c r="G212" s="50" t="s">
        <v>123</v>
      </c>
      <c r="H212" s="50" t="s">
        <v>124</v>
      </c>
      <c r="I212" s="287" t="s">
        <v>135</v>
      </c>
      <c r="J212" s="51" t="s">
        <v>61</v>
      </c>
    </row>
    <row r="213" spans="2:10" ht="15.75" thickBot="1">
      <c r="B213" s="328" t="s">
        <v>11</v>
      </c>
      <c r="C213" s="331" t="s">
        <v>26</v>
      </c>
      <c r="D213" s="276" t="s">
        <v>125</v>
      </c>
      <c r="E213" s="277" t="s">
        <v>126</v>
      </c>
      <c r="F213" s="288">
        <v>49.83</v>
      </c>
      <c r="G213" s="278">
        <v>14.5</v>
      </c>
      <c r="H213" s="278">
        <v>18.13</v>
      </c>
      <c r="I213" s="279">
        <v>903.42</v>
      </c>
      <c r="J213" s="289"/>
    </row>
    <row r="214" spans="2:10" ht="15.75" thickBot="1">
      <c r="B214" s="329"/>
      <c r="C214" s="332"/>
      <c r="D214" s="280" t="s">
        <v>127</v>
      </c>
      <c r="E214" s="281" t="s">
        <v>128</v>
      </c>
      <c r="F214" s="288">
        <v>71.73</v>
      </c>
      <c r="G214" s="282">
        <v>73.93</v>
      </c>
      <c r="H214" s="278">
        <v>92.41</v>
      </c>
      <c r="I214" s="279">
        <v>6628.57</v>
      </c>
      <c r="J214" s="290"/>
    </row>
    <row r="215" spans="2:10" ht="15.75" thickBot="1">
      <c r="B215" s="329"/>
      <c r="C215" s="332"/>
      <c r="D215" s="280" t="s">
        <v>130</v>
      </c>
      <c r="E215" s="281" t="s">
        <v>128</v>
      </c>
      <c r="F215" s="288">
        <v>23.73</v>
      </c>
      <c r="G215" s="282">
        <v>100.1</v>
      </c>
      <c r="H215" s="278">
        <v>125.13</v>
      </c>
      <c r="I215" s="279">
        <v>2969.33</v>
      </c>
      <c r="J215" s="290"/>
    </row>
    <row r="216" spans="2:10" ht="15.75" thickBot="1">
      <c r="B216" s="329"/>
      <c r="C216" s="332"/>
      <c r="D216" s="280" t="s">
        <v>129</v>
      </c>
      <c r="E216" s="281" t="s">
        <v>128</v>
      </c>
      <c r="F216" s="288">
        <v>9.49</v>
      </c>
      <c r="G216" s="282">
        <v>182.81</v>
      </c>
      <c r="H216" s="278">
        <v>228.51</v>
      </c>
      <c r="I216" s="279">
        <v>2168.56</v>
      </c>
      <c r="J216" s="290"/>
    </row>
    <row r="217" spans="2:10" ht="15.75" thickBot="1">
      <c r="B217" s="329"/>
      <c r="C217" s="332"/>
      <c r="D217" s="280" t="s">
        <v>131</v>
      </c>
      <c r="E217" s="281" t="s">
        <v>128</v>
      </c>
      <c r="F217" s="288">
        <v>0</v>
      </c>
      <c r="G217" s="282">
        <v>100.1</v>
      </c>
      <c r="H217" s="278">
        <v>125.13</v>
      </c>
      <c r="I217" s="279">
        <v>0</v>
      </c>
      <c r="J217" s="290"/>
    </row>
    <row r="218" spans="2:10" ht="15.75" thickBot="1">
      <c r="B218" s="329"/>
      <c r="C218" s="333"/>
      <c r="D218" s="283" t="s">
        <v>132</v>
      </c>
      <c r="E218" s="285" t="s">
        <v>121</v>
      </c>
      <c r="F218" s="288">
        <v>4222.92</v>
      </c>
      <c r="G218" s="284">
        <v>1</v>
      </c>
      <c r="H218" s="278">
        <v>1.25</v>
      </c>
      <c r="I218" s="279">
        <v>5278.65</v>
      </c>
      <c r="J218" s="49">
        <v>17948.53</v>
      </c>
    </row>
    <row r="219" spans="2:10" ht="15.75" thickBot="1">
      <c r="B219" s="329"/>
      <c r="C219" s="331" t="s">
        <v>27</v>
      </c>
      <c r="D219" s="293" t="s">
        <v>125</v>
      </c>
      <c r="E219" s="294" t="s">
        <v>126</v>
      </c>
      <c r="F219" s="288">
        <v>32.85</v>
      </c>
      <c r="G219" s="296">
        <v>14.5</v>
      </c>
      <c r="H219" s="278">
        <v>18.13</v>
      </c>
      <c r="I219" s="279">
        <v>595.57</v>
      </c>
      <c r="J219" s="297"/>
    </row>
    <row r="220" spans="2:10" ht="15.75" thickBot="1">
      <c r="B220" s="329"/>
      <c r="C220" s="332"/>
      <c r="D220" s="298" t="s">
        <v>127</v>
      </c>
      <c r="E220" s="299" t="s">
        <v>128</v>
      </c>
      <c r="F220" s="288">
        <v>5.84</v>
      </c>
      <c r="G220" s="301">
        <v>73.93</v>
      </c>
      <c r="H220" s="278">
        <v>92.41</v>
      </c>
      <c r="I220" s="279">
        <v>539.67</v>
      </c>
      <c r="J220" s="302"/>
    </row>
    <row r="221" spans="2:10" ht="15.75" thickBot="1">
      <c r="B221" s="329"/>
      <c r="C221" s="332"/>
      <c r="D221" s="298" t="s">
        <v>130</v>
      </c>
      <c r="E221" s="299" t="s">
        <v>128</v>
      </c>
      <c r="F221" s="288">
        <v>13.51</v>
      </c>
      <c r="G221" s="301">
        <v>100.1</v>
      </c>
      <c r="H221" s="278">
        <v>125.13</v>
      </c>
      <c r="I221" s="279">
        <v>1690.51</v>
      </c>
      <c r="J221" s="302"/>
    </row>
    <row r="222" spans="2:10" ht="15.75" thickBot="1">
      <c r="B222" s="329"/>
      <c r="C222" s="332"/>
      <c r="D222" s="298" t="s">
        <v>129</v>
      </c>
      <c r="E222" s="299" t="s">
        <v>128</v>
      </c>
      <c r="F222" s="288">
        <v>14.42</v>
      </c>
      <c r="G222" s="301">
        <v>182.81</v>
      </c>
      <c r="H222" s="278">
        <v>228.51</v>
      </c>
      <c r="I222" s="279">
        <v>3295.11</v>
      </c>
      <c r="J222" s="302"/>
    </row>
    <row r="223" spans="2:10" ht="15.75" thickBot="1">
      <c r="B223" s="329"/>
      <c r="C223" s="332"/>
      <c r="D223" s="298" t="s">
        <v>131</v>
      </c>
      <c r="E223" s="299" t="s">
        <v>128</v>
      </c>
      <c r="F223" s="288">
        <v>6.94</v>
      </c>
      <c r="G223" s="301">
        <v>100.1</v>
      </c>
      <c r="H223" s="278">
        <v>125.13</v>
      </c>
      <c r="I223" s="279">
        <v>868.4</v>
      </c>
      <c r="J223" s="302"/>
    </row>
    <row r="224" spans="2:10" ht="15.75" thickBot="1">
      <c r="B224" s="329"/>
      <c r="C224" s="333"/>
      <c r="D224" s="303" t="s">
        <v>132</v>
      </c>
      <c r="E224" s="304" t="s">
        <v>121</v>
      </c>
      <c r="F224" s="288">
        <v>3035.94</v>
      </c>
      <c r="G224" s="306">
        <v>1</v>
      </c>
      <c r="H224" s="278">
        <v>1.25</v>
      </c>
      <c r="I224" s="279">
        <v>3794.93</v>
      </c>
      <c r="J224" s="52">
        <v>10784.19</v>
      </c>
    </row>
    <row r="225" spans="2:10" ht="15.75" thickBot="1">
      <c r="B225" s="329"/>
      <c r="C225" s="331" t="s">
        <v>28</v>
      </c>
      <c r="D225" s="276" t="s">
        <v>125</v>
      </c>
      <c r="E225" s="277" t="s">
        <v>126</v>
      </c>
      <c r="F225" s="288">
        <v>17.52</v>
      </c>
      <c r="G225" s="278">
        <v>14.5</v>
      </c>
      <c r="H225" s="278">
        <v>18.13</v>
      </c>
      <c r="I225" s="279">
        <v>317.64</v>
      </c>
      <c r="J225" s="289"/>
    </row>
    <row r="226" spans="2:10" ht="15.75" thickBot="1">
      <c r="B226" s="329"/>
      <c r="C226" s="332"/>
      <c r="D226" s="280" t="s">
        <v>127</v>
      </c>
      <c r="E226" s="281" t="s">
        <v>128</v>
      </c>
      <c r="F226" s="288">
        <v>5.84</v>
      </c>
      <c r="G226" s="282">
        <v>73.93</v>
      </c>
      <c r="H226" s="278">
        <v>92.41</v>
      </c>
      <c r="I226" s="279">
        <v>539.67</v>
      </c>
      <c r="J226" s="290"/>
    </row>
    <row r="227" spans="2:10" ht="15.75" thickBot="1">
      <c r="B227" s="329"/>
      <c r="C227" s="332"/>
      <c r="D227" s="280" t="s">
        <v>130</v>
      </c>
      <c r="E227" s="281" t="s">
        <v>128</v>
      </c>
      <c r="F227" s="288">
        <v>19.71</v>
      </c>
      <c r="G227" s="282">
        <v>100.1</v>
      </c>
      <c r="H227" s="278">
        <v>125.13</v>
      </c>
      <c r="I227" s="279">
        <v>2466.31</v>
      </c>
      <c r="J227" s="290"/>
    </row>
    <row r="228" spans="2:10" ht="15.75" thickBot="1">
      <c r="B228" s="329"/>
      <c r="C228" s="332"/>
      <c r="D228" s="280" t="s">
        <v>129</v>
      </c>
      <c r="E228" s="281" t="s">
        <v>128</v>
      </c>
      <c r="F228" s="288">
        <v>5.84</v>
      </c>
      <c r="G228" s="282">
        <v>182.81</v>
      </c>
      <c r="H228" s="278">
        <v>228.51</v>
      </c>
      <c r="I228" s="279">
        <v>1334.5</v>
      </c>
      <c r="J228" s="290"/>
    </row>
    <row r="229" spans="2:10" ht="15.75" thickBot="1">
      <c r="B229" s="329"/>
      <c r="C229" s="332"/>
      <c r="D229" s="280" t="s">
        <v>131</v>
      </c>
      <c r="E229" s="281" t="s">
        <v>128</v>
      </c>
      <c r="F229" s="288">
        <v>7.12</v>
      </c>
      <c r="G229" s="282">
        <v>100.1</v>
      </c>
      <c r="H229" s="278">
        <v>125.13</v>
      </c>
      <c r="I229" s="279">
        <v>890.93</v>
      </c>
      <c r="J229" s="290"/>
    </row>
    <row r="230" spans="2:10" ht="15.75" thickBot="1">
      <c r="B230" s="329"/>
      <c r="C230" s="332"/>
      <c r="D230" s="280" t="s">
        <v>131</v>
      </c>
      <c r="E230" s="281" t="s">
        <v>128</v>
      </c>
      <c r="F230" s="288">
        <v>689</v>
      </c>
      <c r="G230" s="282">
        <v>6</v>
      </c>
      <c r="H230" s="278">
        <v>7.5</v>
      </c>
      <c r="I230" s="279">
        <v>5167.5</v>
      </c>
      <c r="J230" s="290"/>
    </row>
    <row r="231" spans="2:10" ht="15.75" thickBot="1">
      <c r="B231" s="329"/>
      <c r="C231" s="333"/>
      <c r="D231" s="283" t="s">
        <v>132</v>
      </c>
      <c r="E231" s="285" t="s">
        <v>121</v>
      </c>
      <c r="F231" s="288">
        <v>3084.61</v>
      </c>
      <c r="G231" s="284">
        <v>1</v>
      </c>
      <c r="H231" s="278">
        <v>1.25</v>
      </c>
      <c r="I231" s="279">
        <v>3855.76</v>
      </c>
      <c r="J231" s="49">
        <v>14572.31</v>
      </c>
    </row>
    <row r="232" spans="2:10" ht="15.75" thickBot="1">
      <c r="B232" s="329"/>
      <c r="C232" s="331" t="s">
        <v>29</v>
      </c>
      <c r="D232" s="276" t="s">
        <v>125</v>
      </c>
      <c r="E232" s="277" t="s">
        <v>126</v>
      </c>
      <c r="F232" s="288">
        <v>56.95</v>
      </c>
      <c r="G232" s="278">
        <v>14.5</v>
      </c>
      <c r="H232" s="278">
        <v>18.13</v>
      </c>
      <c r="I232" s="279">
        <v>1032.5</v>
      </c>
      <c r="J232" s="289"/>
    </row>
    <row r="233" spans="2:10" ht="15.75" thickBot="1">
      <c r="B233" s="329"/>
      <c r="C233" s="332"/>
      <c r="D233" s="280" t="s">
        <v>127</v>
      </c>
      <c r="E233" s="281" t="s">
        <v>128</v>
      </c>
      <c r="F233" s="288">
        <v>104.4</v>
      </c>
      <c r="G233" s="282">
        <v>73.93</v>
      </c>
      <c r="H233" s="278">
        <v>92.41</v>
      </c>
      <c r="I233" s="279">
        <v>9647.6</v>
      </c>
      <c r="J233" s="290"/>
    </row>
    <row r="234" spans="2:10" ht="15.75" thickBot="1">
      <c r="B234" s="329"/>
      <c r="C234" s="332"/>
      <c r="D234" s="280" t="s">
        <v>130</v>
      </c>
      <c r="E234" s="281" t="s">
        <v>128</v>
      </c>
      <c r="F234" s="288">
        <v>2.37</v>
      </c>
      <c r="G234" s="282">
        <v>100.1</v>
      </c>
      <c r="H234" s="278">
        <v>125.13</v>
      </c>
      <c r="I234" s="279">
        <v>296.56</v>
      </c>
      <c r="J234" s="290"/>
    </row>
    <row r="235" spans="2:10" ht="15.75" thickBot="1">
      <c r="B235" s="329"/>
      <c r="C235" s="332"/>
      <c r="D235" s="280" t="s">
        <v>129</v>
      </c>
      <c r="E235" s="281" t="s">
        <v>128</v>
      </c>
      <c r="F235" s="288">
        <v>2.37</v>
      </c>
      <c r="G235" s="282">
        <v>182.81</v>
      </c>
      <c r="H235" s="278">
        <v>228.51</v>
      </c>
      <c r="I235" s="279">
        <v>541.57</v>
      </c>
      <c r="J235" s="290"/>
    </row>
    <row r="236" spans="2:10" ht="15.75" thickBot="1">
      <c r="B236" s="329"/>
      <c r="C236" s="332"/>
      <c r="D236" s="280" t="s">
        <v>131</v>
      </c>
      <c r="E236" s="281" t="s">
        <v>128</v>
      </c>
      <c r="F236" s="288">
        <v>0</v>
      </c>
      <c r="G236" s="282">
        <v>100.1</v>
      </c>
      <c r="H236" s="278">
        <v>125.13</v>
      </c>
      <c r="I236" s="279">
        <v>0</v>
      </c>
      <c r="J236" s="290"/>
    </row>
    <row r="237" spans="2:10" ht="15.75" thickBot="1">
      <c r="B237" s="329"/>
      <c r="C237" s="333"/>
      <c r="D237" s="283" t="s">
        <v>132</v>
      </c>
      <c r="E237" s="285" t="s">
        <v>121</v>
      </c>
      <c r="F237" s="288">
        <v>1725.68</v>
      </c>
      <c r="G237" s="284">
        <v>1</v>
      </c>
      <c r="H237" s="278">
        <v>1.25</v>
      </c>
      <c r="I237" s="279">
        <v>2157.1</v>
      </c>
      <c r="J237" s="49">
        <v>13675.33</v>
      </c>
    </row>
    <row r="238" spans="2:10" ht="15.75" thickBot="1">
      <c r="B238" s="329"/>
      <c r="C238" s="331" t="s">
        <v>30</v>
      </c>
      <c r="D238" s="276" t="s">
        <v>125</v>
      </c>
      <c r="E238" s="277" t="s">
        <v>126</v>
      </c>
      <c r="F238" s="288">
        <v>18.98</v>
      </c>
      <c r="G238" s="278">
        <v>14.5</v>
      </c>
      <c r="H238" s="278">
        <v>18.13</v>
      </c>
      <c r="I238" s="279">
        <v>344.11</v>
      </c>
      <c r="J238" s="289"/>
    </row>
    <row r="239" spans="2:10" ht="15.75" thickBot="1">
      <c r="B239" s="329"/>
      <c r="C239" s="332"/>
      <c r="D239" s="280" t="s">
        <v>127</v>
      </c>
      <c r="E239" s="281" t="s">
        <v>128</v>
      </c>
      <c r="F239" s="288">
        <v>7.12</v>
      </c>
      <c r="G239" s="282">
        <v>73.93</v>
      </c>
      <c r="H239" s="278">
        <v>92.41</v>
      </c>
      <c r="I239" s="279">
        <v>657.96</v>
      </c>
      <c r="J239" s="290"/>
    </row>
    <row r="240" spans="2:10" ht="15.75" thickBot="1">
      <c r="B240" s="329"/>
      <c r="C240" s="332"/>
      <c r="D240" s="280" t="s">
        <v>130</v>
      </c>
      <c r="E240" s="281" t="s">
        <v>128</v>
      </c>
      <c r="F240" s="288">
        <v>67.35</v>
      </c>
      <c r="G240" s="282">
        <v>100.1</v>
      </c>
      <c r="H240" s="278">
        <v>125.13</v>
      </c>
      <c r="I240" s="279">
        <v>8427.51</v>
      </c>
      <c r="J240" s="290"/>
    </row>
    <row r="241" spans="2:10" ht="15.75" thickBot="1">
      <c r="B241" s="329"/>
      <c r="C241" s="332"/>
      <c r="D241" s="280" t="s">
        <v>129</v>
      </c>
      <c r="E241" s="281" t="s">
        <v>128</v>
      </c>
      <c r="F241" s="288">
        <v>4.75</v>
      </c>
      <c r="G241" s="282">
        <v>182.81</v>
      </c>
      <c r="H241" s="278">
        <v>228.51</v>
      </c>
      <c r="I241" s="279">
        <v>1085.42</v>
      </c>
      <c r="J241" s="290"/>
    </row>
    <row r="242" spans="2:10" ht="15.75" thickBot="1">
      <c r="B242" s="329"/>
      <c r="C242" s="332"/>
      <c r="D242" s="280" t="s">
        <v>131</v>
      </c>
      <c r="E242" s="281" t="s">
        <v>128</v>
      </c>
      <c r="F242" s="288">
        <v>2.37</v>
      </c>
      <c r="G242" s="282">
        <v>100.1</v>
      </c>
      <c r="H242" s="278">
        <v>125.13</v>
      </c>
      <c r="I242" s="279">
        <v>296.56</v>
      </c>
      <c r="J242" s="290"/>
    </row>
    <row r="243" spans="2:10" ht="15.75" thickBot="1">
      <c r="B243" s="329"/>
      <c r="C243" s="333"/>
      <c r="D243" s="283" t="s">
        <v>132</v>
      </c>
      <c r="E243" s="285" t="s">
        <v>121</v>
      </c>
      <c r="F243" s="288">
        <v>1631.75</v>
      </c>
      <c r="G243" s="284">
        <v>1</v>
      </c>
      <c r="H243" s="278">
        <v>1.25</v>
      </c>
      <c r="I243" s="279">
        <v>2039.69</v>
      </c>
      <c r="J243" s="49">
        <v>12851.25</v>
      </c>
    </row>
    <row r="244" spans="2:10" ht="15.75" thickBot="1">
      <c r="B244" s="329"/>
      <c r="C244" s="331" t="s">
        <v>31</v>
      </c>
      <c r="D244" s="276" t="s">
        <v>125</v>
      </c>
      <c r="E244" s="277" t="s">
        <v>126</v>
      </c>
      <c r="F244" s="288">
        <v>33.77</v>
      </c>
      <c r="G244" s="278">
        <v>14.5</v>
      </c>
      <c r="H244" s="278">
        <v>18.13</v>
      </c>
      <c r="I244" s="279">
        <v>612.25</v>
      </c>
      <c r="J244" s="289"/>
    </row>
    <row r="245" spans="2:10" ht="15.75" thickBot="1">
      <c r="B245" s="329"/>
      <c r="C245" s="332"/>
      <c r="D245" s="280" t="s">
        <v>127</v>
      </c>
      <c r="E245" s="281" t="s">
        <v>128</v>
      </c>
      <c r="F245" s="288">
        <v>9.49</v>
      </c>
      <c r="G245" s="282">
        <v>73.93</v>
      </c>
      <c r="H245" s="278">
        <v>92.41</v>
      </c>
      <c r="I245" s="279">
        <v>876.97</v>
      </c>
      <c r="J245" s="290"/>
    </row>
    <row r="246" spans="2:10" ht="15.75" thickBot="1">
      <c r="B246" s="329"/>
      <c r="C246" s="332"/>
      <c r="D246" s="280" t="s">
        <v>130</v>
      </c>
      <c r="E246" s="281" t="s">
        <v>128</v>
      </c>
      <c r="F246" s="288">
        <v>72.64</v>
      </c>
      <c r="G246" s="282">
        <v>100.1</v>
      </c>
      <c r="H246" s="278">
        <v>125.13</v>
      </c>
      <c r="I246" s="279">
        <v>9089.44</v>
      </c>
      <c r="J246" s="290"/>
    </row>
    <row r="247" spans="2:10" ht="15.75" thickBot="1">
      <c r="B247" s="329"/>
      <c r="C247" s="332"/>
      <c r="D247" s="280" t="s">
        <v>129</v>
      </c>
      <c r="E247" s="281" t="s">
        <v>128</v>
      </c>
      <c r="F247" s="288">
        <v>5.84</v>
      </c>
      <c r="G247" s="282">
        <v>182.81</v>
      </c>
      <c r="H247" s="278">
        <v>228.51</v>
      </c>
      <c r="I247" s="279">
        <v>1334.5</v>
      </c>
      <c r="J247" s="290"/>
    </row>
    <row r="248" spans="2:10" ht="15.75" thickBot="1">
      <c r="B248" s="329"/>
      <c r="C248" s="332"/>
      <c r="D248" s="280" t="s">
        <v>131</v>
      </c>
      <c r="E248" s="281" t="s">
        <v>128</v>
      </c>
      <c r="F248" s="288">
        <v>5.11</v>
      </c>
      <c r="G248" s="282">
        <v>100.1</v>
      </c>
      <c r="H248" s="278">
        <v>125.13</v>
      </c>
      <c r="I248" s="279">
        <v>639.41</v>
      </c>
      <c r="J248" s="290"/>
    </row>
    <row r="249" spans="2:10" ht="15.75" thickBot="1">
      <c r="B249" s="329"/>
      <c r="C249" s="333"/>
      <c r="D249" s="283" t="s">
        <v>132</v>
      </c>
      <c r="E249" s="285" t="s">
        <v>121</v>
      </c>
      <c r="F249" s="288">
        <v>2718.28</v>
      </c>
      <c r="G249" s="284">
        <v>1</v>
      </c>
      <c r="H249" s="278">
        <v>1.25</v>
      </c>
      <c r="I249" s="279">
        <v>3397.85</v>
      </c>
      <c r="J249" s="49">
        <v>15950.42</v>
      </c>
    </row>
    <row r="250" spans="2:10" ht="15.75" thickBot="1">
      <c r="B250" s="329"/>
      <c r="C250" s="331" t="s">
        <v>32</v>
      </c>
      <c r="D250" s="276" t="s">
        <v>125</v>
      </c>
      <c r="E250" s="277" t="s">
        <v>126</v>
      </c>
      <c r="F250" s="288">
        <v>87.24</v>
      </c>
      <c r="G250" s="278">
        <v>14.5</v>
      </c>
      <c r="H250" s="278">
        <v>18.13</v>
      </c>
      <c r="I250" s="279">
        <v>1581.66</v>
      </c>
      <c r="J250" s="289"/>
    </row>
    <row r="251" spans="2:10" ht="15.75" thickBot="1">
      <c r="B251" s="329"/>
      <c r="C251" s="332"/>
      <c r="D251" s="280" t="s">
        <v>127</v>
      </c>
      <c r="E251" s="281" t="s">
        <v>128</v>
      </c>
      <c r="F251" s="288">
        <v>4.75</v>
      </c>
      <c r="G251" s="282">
        <v>73.93</v>
      </c>
      <c r="H251" s="278">
        <v>92.41</v>
      </c>
      <c r="I251" s="279">
        <v>438.95</v>
      </c>
      <c r="J251" s="290"/>
    </row>
    <row r="252" spans="2:10" ht="15.75" thickBot="1">
      <c r="B252" s="330"/>
      <c r="C252" s="332"/>
      <c r="D252" s="280" t="s">
        <v>130</v>
      </c>
      <c r="E252" s="281" t="s">
        <v>128</v>
      </c>
      <c r="F252" s="288">
        <v>4.75</v>
      </c>
      <c r="G252" s="282">
        <v>100.1</v>
      </c>
      <c r="H252" s="278">
        <v>125.13</v>
      </c>
      <c r="I252" s="279">
        <v>594.37</v>
      </c>
      <c r="J252" s="290"/>
    </row>
    <row r="253" spans="2:10" ht="15.75" thickBot="1">
      <c r="B253" s="307" t="s">
        <v>133</v>
      </c>
      <c r="C253" s="332"/>
      <c r="D253" s="280" t="s">
        <v>129</v>
      </c>
      <c r="E253" s="281" t="s">
        <v>128</v>
      </c>
      <c r="F253" s="288">
        <v>41.43</v>
      </c>
      <c r="G253" s="282">
        <v>182.81</v>
      </c>
      <c r="H253" s="278">
        <v>228.51</v>
      </c>
      <c r="I253" s="279">
        <v>9467.17</v>
      </c>
      <c r="J253" s="290"/>
    </row>
    <row r="254" spans="2:10" ht="15.75" thickBot="1">
      <c r="B254" s="308">
        <v>689</v>
      </c>
      <c r="C254" s="332"/>
      <c r="D254" s="280" t="s">
        <v>131</v>
      </c>
      <c r="E254" s="281" t="s">
        <v>128</v>
      </c>
      <c r="F254" s="288">
        <v>2.37</v>
      </c>
      <c r="G254" s="282">
        <v>100.1</v>
      </c>
      <c r="H254" s="278">
        <v>125.13</v>
      </c>
      <c r="I254" s="279">
        <v>296.56</v>
      </c>
      <c r="J254" s="290"/>
    </row>
    <row r="255" spans="2:10" ht="15.75" thickBot="1">
      <c r="B255" s="309"/>
      <c r="C255" s="333"/>
      <c r="D255" s="283" t="s">
        <v>132</v>
      </c>
      <c r="E255" s="285" t="s">
        <v>121</v>
      </c>
      <c r="F255" s="288">
        <v>2268.82</v>
      </c>
      <c r="G255" s="284">
        <v>1</v>
      </c>
      <c r="H255" s="278">
        <v>1.25</v>
      </c>
      <c r="I255" s="279">
        <v>2836.03</v>
      </c>
      <c r="J255" s="49">
        <v>15214.74</v>
      </c>
    </row>
    <row r="256" spans="2:10" ht="16.5" thickBot="1">
      <c r="B256" s="310"/>
      <c r="C256" s="53"/>
      <c r="D256" s="53"/>
      <c r="E256" s="53"/>
      <c r="F256" s="53"/>
      <c r="G256" s="53"/>
      <c r="H256" s="53"/>
      <c r="I256" s="311" t="s">
        <v>63</v>
      </c>
      <c r="J256" s="54">
        <v>100996.77</v>
      </c>
    </row>
    <row r="260" spans="5:7" ht="18.75">
      <c r="E260" s="286" t="s">
        <v>112</v>
      </c>
      <c r="F260" s="1"/>
      <c r="G260" s="1"/>
    </row>
    <row r="261" spans="5:9" ht="15">
      <c r="E261" s="56" t="s">
        <v>113</v>
      </c>
      <c r="F261" s="1"/>
      <c r="G261" s="1"/>
      <c r="I261" s="1" t="s">
        <v>114</v>
      </c>
    </row>
    <row r="262" spans="5:7" ht="18.75">
      <c r="E262" s="61" t="s">
        <v>134</v>
      </c>
      <c r="F262" s="1"/>
      <c r="G262" s="1"/>
    </row>
    <row r="263" ht="15.75" thickBot="1"/>
    <row r="264" spans="2:10" ht="30.75" thickBot="1">
      <c r="B264" s="48" t="s">
        <v>68</v>
      </c>
      <c r="C264" s="50" t="s">
        <v>60</v>
      </c>
      <c r="D264" s="50" t="s">
        <v>120</v>
      </c>
      <c r="E264" s="50" t="s">
        <v>121</v>
      </c>
      <c r="F264" s="50" t="s">
        <v>122</v>
      </c>
      <c r="G264" s="50" t="s">
        <v>123</v>
      </c>
      <c r="H264" s="50" t="s">
        <v>124</v>
      </c>
      <c r="I264" s="287" t="s">
        <v>135</v>
      </c>
      <c r="J264" s="51" t="s">
        <v>61</v>
      </c>
    </row>
    <row r="265" spans="2:10" ht="15.75" thickBot="1">
      <c r="B265" s="328" t="s">
        <v>12</v>
      </c>
      <c r="C265" s="331" t="s">
        <v>26</v>
      </c>
      <c r="D265" s="276" t="s">
        <v>125</v>
      </c>
      <c r="E265" s="277" t="s">
        <v>126</v>
      </c>
      <c r="F265" s="288">
        <v>13.38</v>
      </c>
      <c r="G265" s="278">
        <v>14.5</v>
      </c>
      <c r="H265" s="278">
        <v>18.13</v>
      </c>
      <c r="I265" s="279">
        <v>242.5794</v>
      </c>
      <c r="J265" s="289"/>
    </row>
    <row r="266" spans="2:10" ht="15.75" thickBot="1">
      <c r="B266" s="329"/>
      <c r="C266" s="332"/>
      <c r="D266" s="280" t="s">
        <v>127</v>
      </c>
      <c r="E266" s="281" t="s">
        <v>128</v>
      </c>
      <c r="F266" s="288">
        <v>19.26</v>
      </c>
      <c r="G266" s="282">
        <v>73.93</v>
      </c>
      <c r="H266" s="278">
        <v>92.41</v>
      </c>
      <c r="I266" s="279">
        <v>1779.8166</v>
      </c>
      <c r="J266" s="290"/>
    </row>
    <row r="267" spans="2:10" ht="15.75" thickBot="1">
      <c r="B267" s="329"/>
      <c r="C267" s="332"/>
      <c r="D267" s="280" t="s">
        <v>130</v>
      </c>
      <c r="E267" s="281" t="s">
        <v>128</v>
      </c>
      <c r="F267" s="288">
        <v>6.37</v>
      </c>
      <c r="G267" s="282">
        <v>100.1</v>
      </c>
      <c r="H267" s="278">
        <v>125.13</v>
      </c>
      <c r="I267" s="279">
        <v>797.0781</v>
      </c>
      <c r="J267" s="290"/>
    </row>
    <row r="268" spans="2:10" ht="15.75" thickBot="1">
      <c r="B268" s="329"/>
      <c r="C268" s="332"/>
      <c r="D268" s="280" t="s">
        <v>129</v>
      </c>
      <c r="E268" s="281" t="s">
        <v>128</v>
      </c>
      <c r="F268" s="288">
        <v>2.55</v>
      </c>
      <c r="G268" s="282">
        <v>182.81</v>
      </c>
      <c r="H268" s="278">
        <v>228.51</v>
      </c>
      <c r="I268" s="279">
        <v>582.7005</v>
      </c>
      <c r="J268" s="290"/>
    </row>
    <row r="269" spans="2:10" ht="15.75" thickBot="1">
      <c r="B269" s="329"/>
      <c r="C269" s="332"/>
      <c r="D269" s="280" t="s">
        <v>131</v>
      </c>
      <c r="E269" s="281" t="s">
        <v>128</v>
      </c>
      <c r="F269" s="288">
        <v>0</v>
      </c>
      <c r="G269" s="282">
        <v>100.1</v>
      </c>
      <c r="H269" s="278">
        <v>125.13</v>
      </c>
      <c r="I269" s="279">
        <v>0</v>
      </c>
      <c r="J269" s="290"/>
    </row>
    <row r="270" spans="2:10" ht="15.75" thickBot="1">
      <c r="B270" s="329"/>
      <c r="C270" s="333"/>
      <c r="D270" s="283" t="s">
        <v>132</v>
      </c>
      <c r="E270" s="285" t="s">
        <v>121</v>
      </c>
      <c r="F270" s="288">
        <v>1133.88</v>
      </c>
      <c r="G270" s="284">
        <v>1</v>
      </c>
      <c r="H270" s="278">
        <v>1.25</v>
      </c>
      <c r="I270" s="279">
        <v>1417.35</v>
      </c>
      <c r="J270" s="49">
        <v>4819.52</v>
      </c>
    </row>
    <row r="271" spans="2:10" ht="15.75" thickBot="1">
      <c r="B271" s="329"/>
      <c r="C271" s="331" t="s">
        <v>27</v>
      </c>
      <c r="D271" s="293" t="s">
        <v>125</v>
      </c>
      <c r="E271" s="294" t="s">
        <v>126</v>
      </c>
      <c r="F271" s="288">
        <v>8.82</v>
      </c>
      <c r="G271" s="296">
        <v>14.5</v>
      </c>
      <c r="H271" s="278">
        <v>18.13</v>
      </c>
      <c r="I271" s="279">
        <v>159.9066</v>
      </c>
      <c r="J271" s="297"/>
    </row>
    <row r="272" spans="2:10" ht="15.75" thickBot="1">
      <c r="B272" s="329"/>
      <c r="C272" s="332"/>
      <c r="D272" s="298" t="s">
        <v>127</v>
      </c>
      <c r="E272" s="299" t="s">
        <v>128</v>
      </c>
      <c r="F272" s="288">
        <v>1.57</v>
      </c>
      <c r="G272" s="301">
        <v>73.93</v>
      </c>
      <c r="H272" s="278">
        <v>92.41</v>
      </c>
      <c r="I272" s="279">
        <v>145.0837</v>
      </c>
      <c r="J272" s="302"/>
    </row>
    <row r="273" spans="2:10" ht="15.75" thickBot="1">
      <c r="B273" s="329"/>
      <c r="C273" s="332"/>
      <c r="D273" s="298" t="s">
        <v>130</v>
      </c>
      <c r="E273" s="299" t="s">
        <v>128</v>
      </c>
      <c r="F273" s="288">
        <v>3.63</v>
      </c>
      <c r="G273" s="301">
        <v>100.1</v>
      </c>
      <c r="H273" s="278">
        <v>125.13</v>
      </c>
      <c r="I273" s="279">
        <v>454.2219</v>
      </c>
      <c r="J273" s="302"/>
    </row>
    <row r="274" spans="2:10" ht="15.75" thickBot="1">
      <c r="B274" s="329"/>
      <c r="C274" s="332"/>
      <c r="D274" s="298" t="s">
        <v>129</v>
      </c>
      <c r="E274" s="299" t="s">
        <v>128</v>
      </c>
      <c r="F274" s="288">
        <v>3.87</v>
      </c>
      <c r="G274" s="301">
        <v>182.81</v>
      </c>
      <c r="H274" s="278">
        <v>228.51</v>
      </c>
      <c r="I274" s="279">
        <v>884.3337</v>
      </c>
      <c r="J274" s="302"/>
    </row>
    <row r="275" spans="2:10" ht="15.75" thickBot="1">
      <c r="B275" s="329"/>
      <c r="C275" s="332"/>
      <c r="D275" s="298" t="s">
        <v>131</v>
      </c>
      <c r="E275" s="299" t="s">
        <v>128</v>
      </c>
      <c r="F275" s="288">
        <v>1.86</v>
      </c>
      <c r="G275" s="301">
        <v>100.1</v>
      </c>
      <c r="H275" s="278">
        <v>125.13</v>
      </c>
      <c r="I275" s="279">
        <v>232.7418</v>
      </c>
      <c r="J275" s="302"/>
    </row>
    <row r="276" spans="2:10" ht="15.75" thickBot="1">
      <c r="B276" s="329"/>
      <c r="C276" s="333"/>
      <c r="D276" s="303" t="s">
        <v>132</v>
      </c>
      <c r="E276" s="304" t="s">
        <v>121</v>
      </c>
      <c r="F276" s="288">
        <v>815.16</v>
      </c>
      <c r="G276" s="306">
        <v>1</v>
      </c>
      <c r="H276" s="278">
        <v>1.25</v>
      </c>
      <c r="I276" s="279">
        <v>1018.95</v>
      </c>
      <c r="J276" s="52">
        <v>2895.24</v>
      </c>
    </row>
    <row r="277" spans="2:10" ht="15.75" thickBot="1">
      <c r="B277" s="329"/>
      <c r="C277" s="331" t="s">
        <v>28</v>
      </c>
      <c r="D277" s="276" t="s">
        <v>125</v>
      </c>
      <c r="E277" s="277" t="s">
        <v>126</v>
      </c>
      <c r="F277" s="288">
        <v>4.7</v>
      </c>
      <c r="G277" s="278">
        <v>14.5</v>
      </c>
      <c r="H277" s="278">
        <v>18.13</v>
      </c>
      <c r="I277" s="279">
        <v>85.211</v>
      </c>
      <c r="J277" s="289"/>
    </row>
    <row r="278" spans="2:10" ht="15.75" thickBot="1">
      <c r="B278" s="329"/>
      <c r="C278" s="332"/>
      <c r="D278" s="280" t="s">
        <v>127</v>
      </c>
      <c r="E278" s="281" t="s">
        <v>128</v>
      </c>
      <c r="F278" s="288">
        <v>1.57</v>
      </c>
      <c r="G278" s="282">
        <v>73.93</v>
      </c>
      <c r="H278" s="278">
        <v>92.41</v>
      </c>
      <c r="I278" s="279">
        <v>145.0837</v>
      </c>
      <c r="J278" s="290"/>
    </row>
    <row r="279" spans="2:10" ht="15.75" thickBot="1">
      <c r="B279" s="329"/>
      <c r="C279" s="332"/>
      <c r="D279" s="280" t="s">
        <v>130</v>
      </c>
      <c r="E279" s="281" t="s">
        <v>128</v>
      </c>
      <c r="F279" s="288">
        <v>5.29</v>
      </c>
      <c r="G279" s="282">
        <v>100.1</v>
      </c>
      <c r="H279" s="278">
        <v>125.13</v>
      </c>
      <c r="I279" s="279">
        <v>661.9377</v>
      </c>
      <c r="J279" s="290"/>
    </row>
    <row r="280" spans="2:10" ht="15.75" thickBot="1">
      <c r="B280" s="329"/>
      <c r="C280" s="332"/>
      <c r="D280" s="280" t="s">
        <v>129</v>
      </c>
      <c r="E280" s="281" t="s">
        <v>128</v>
      </c>
      <c r="F280" s="288">
        <v>1.57</v>
      </c>
      <c r="G280" s="282">
        <v>182.81</v>
      </c>
      <c r="H280" s="278">
        <v>228.51</v>
      </c>
      <c r="I280" s="279">
        <v>358.7607</v>
      </c>
      <c r="J280" s="290"/>
    </row>
    <row r="281" spans="2:10" ht="15.75" thickBot="1">
      <c r="B281" s="329"/>
      <c r="C281" s="332"/>
      <c r="D281" s="280" t="s">
        <v>131</v>
      </c>
      <c r="E281" s="281" t="s">
        <v>128</v>
      </c>
      <c r="F281" s="288">
        <v>1.91</v>
      </c>
      <c r="G281" s="282">
        <v>100.1</v>
      </c>
      <c r="H281" s="278">
        <v>125.13</v>
      </c>
      <c r="I281" s="279">
        <v>238.9983</v>
      </c>
      <c r="J281" s="290"/>
    </row>
    <row r="282" spans="2:10" ht="15.75" thickBot="1">
      <c r="B282" s="329"/>
      <c r="C282" s="332"/>
      <c r="D282" s="280" t="s">
        <v>131</v>
      </c>
      <c r="E282" s="281" t="s">
        <v>128</v>
      </c>
      <c r="F282" s="288">
        <v>185</v>
      </c>
      <c r="G282" s="282">
        <v>6</v>
      </c>
      <c r="H282" s="278">
        <v>7.5</v>
      </c>
      <c r="I282" s="279">
        <v>1387.5</v>
      </c>
      <c r="J282" s="290"/>
    </row>
    <row r="283" spans="2:10" ht="15.75" thickBot="1">
      <c r="B283" s="329"/>
      <c r="C283" s="333"/>
      <c r="D283" s="283" t="s">
        <v>132</v>
      </c>
      <c r="E283" s="285" t="s">
        <v>121</v>
      </c>
      <c r="F283" s="288">
        <v>828.23</v>
      </c>
      <c r="G283" s="284">
        <v>1</v>
      </c>
      <c r="H283" s="278">
        <v>1.25</v>
      </c>
      <c r="I283" s="279">
        <v>1035.2875</v>
      </c>
      <c r="J283" s="49">
        <v>3912.78</v>
      </c>
    </row>
    <row r="284" spans="2:10" ht="15.75" thickBot="1">
      <c r="B284" s="329"/>
      <c r="C284" s="331" t="s">
        <v>29</v>
      </c>
      <c r="D284" s="276" t="s">
        <v>125</v>
      </c>
      <c r="E284" s="277" t="s">
        <v>126</v>
      </c>
      <c r="F284" s="288">
        <v>15.29</v>
      </c>
      <c r="G284" s="278">
        <v>14.5</v>
      </c>
      <c r="H284" s="278">
        <v>18.13</v>
      </c>
      <c r="I284" s="279">
        <v>277.2077</v>
      </c>
      <c r="J284" s="289"/>
    </row>
    <row r="285" spans="2:10" ht="15.75" thickBot="1">
      <c r="B285" s="329"/>
      <c r="C285" s="332"/>
      <c r="D285" s="280" t="s">
        <v>127</v>
      </c>
      <c r="E285" s="281" t="s">
        <v>128</v>
      </c>
      <c r="F285" s="288">
        <v>28.03</v>
      </c>
      <c r="G285" s="282">
        <v>73.93</v>
      </c>
      <c r="H285" s="278">
        <v>92.41</v>
      </c>
      <c r="I285" s="279">
        <v>2590.2523</v>
      </c>
      <c r="J285" s="290"/>
    </row>
    <row r="286" spans="2:10" ht="15.75" thickBot="1">
      <c r="B286" s="329"/>
      <c r="C286" s="332"/>
      <c r="D286" s="280" t="s">
        <v>130</v>
      </c>
      <c r="E286" s="281" t="s">
        <v>128</v>
      </c>
      <c r="F286" s="288">
        <v>0.64</v>
      </c>
      <c r="G286" s="282">
        <v>100.1</v>
      </c>
      <c r="H286" s="278">
        <v>125.13</v>
      </c>
      <c r="I286" s="279">
        <v>80.0832</v>
      </c>
      <c r="J286" s="290"/>
    </row>
    <row r="287" spans="2:10" ht="15.75" thickBot="1">
      <c r="B287" s="329"/>
      <c r="C287" s="332"/>
      <c r="D287" s="280" t="s">
        <v>129</v>
      </c>
      <c r="E287" s="281" t="s">
        <v>128</v>
      </c>
      <c r="F287" s="288">
        <v>0.64</v>
      </c>
      <c r="G287" s="282">
        <v>182.81</v>
      </c>
      <c r="H287" s="278">
        <v>228.51</v>
      </c>
      <c r="I287" s="279">
        <v>146.2464</v>
      </c>
      <c r="J287" s="290"/>
    </row>
    <row r="288" spans="2:10" ht="15.75" thickBot="1">
      <c r="B288" s="329"/>
      <c r="C288" s="332"/>
      <c r="D288" s="280" t="s">
        <v>131</v>
      </c>
      <c r="E288" s="281" t="s">
        <v>128</v>
      </c>
      <c r="F288" s="288">
        <v>0</v>
      </c>
      <c r="G288" s="282">
        <v>100.1</v>
      </c>
      <c r="H288" s="278">
        <v>125.13</v>
      </c>
      <c r="I288" s="279">
        <v>0</v>
      </c>
      <c r="J288" s="290"/>
    </row>
    <row r="289" spans="2:10" ht="15.75" thickBot="1">
      <c r="B289" s="329"/>
      <c r="C289" s="333"/>
      <c r="D289" s="283" t="s">
        <v>132</v>
      </c>
      <c r="E289" s="285" t="s">
        <v>121</v>
      </c>
      <c r="F289" s="288">
        <v>463.35</v>
      </c>
      <c r="G289" s="284">
        <v>1</v>
      </c>
      <c r="H289" s="278">
        <v>1.25</v>
      </c>
      <c r="I289" s="279">
        <v>579.1875</v>
      </c>
      <c r="J289" s="49">
        <v>3672.98</v>
      </c>
    </row>
    <row r="290" spans="2:10" ht="15.75" thickBot="1">
      <c r="B290" s="329"/>
      <c r="C290" s="331" t="s">
        <v>30</v>
      </c>
      <c r="D290" s="276" t="s">
        <v>125</v>
      </c>
      <c r="E290" s="277" t="s">
        <v>126</v>
      </c>
      <c r="F290" s="288">
        <v>5.1</v>
      </c>
      <c r="G290" s="278">
        <v>14.5</v>
      </c>
      <c r="H290" s="278">
        <v>18.13</v>
      </c>
      <c r="I290" s="279">
        <v>92.463</v>
      </c>
      <c r="J290" s="289"/>
    </row>
    <row r="291" spans="2:10" ht="15.75" thickBot="1">
      <c r="B291" s="329"/>
      <c r="C291" s="332"/>
      <c r="D291" s="280" t="s">
        <v>127</v>
      </c>
      <c r="E291" s="281" t="s">
        <v>128</v>
      </c>
      <c r="F291" s="288">
        <v>1.91</v>
      </c>
      <c r="G291" s="282">
        <v>73.93</v>
      </c>
      <c r="H291" s="278">
        <v>92.41</v>
      </c>
      <c r="I291" s="279">
        <v>176.5031</v>
      </c>
      <c r="J291" s="290"/>
    </row>
    <row r="292" spans="2:10" ht="15.75" thickBot="1">
      <c r="B292" s="329"/>
      <c r="C292" s="332"/>
      <c r="D292" s="280" t="s">
        <v>130</v>
      </c>
      <c r="E292" s="281" t="s">
        <v>128</v>
      </c>
      <c r="F292" s="288">
        <v>18.08</v>
      </c>
      <c r="G292" s="282">
        <v>100.1</v>
      </c>
      <c r="H292" s="278">
        <v>125.13</v>
      </c>
      <c r="I292" s="279">
        <v>2262.3504</v>
      </c>
      <c r="J292" s="290"/>
    </row>
    <row r="293" spans="2:10" ht="15.75" thickBot="1">
      <c r="B293" s="329"/>
      <c r="C293" s="332"/>
      <c r="D293" s="280" t="s">
        <v>129</v>
      </c>
      <c r="E293" s="281" t="s">
        <v>128</v>
      </c>
      <c r="F293" s="288">
        <v>1.27</v>
      </c>
      <c r="G293" s="282">
        <v>182.81</v>
      </c>
      <c r="H293" s="278">
        <v>228.51</v>
      </c>
      <c r="I293" s="279">
        <v>290.2077</v>
      </c>
      <c r="J293" s="290"/>
    </row>
    <row r="294" spans="2:10" ht="15.75" thickBot="1">
      <c r="B294" s="329"/>
      <c r="C294" s="332"/>
      <c r="D294" s="280" t="s">
        <v>131</v>
      </c>
      <c r="E294" s="281" t="s">
        <v>128</v>
      </c>
      <c r="F294" s="288">
        <v>0.64</v>
      </c>
      <c r="G294" s="282">
        <v>100.1</v>
      </c>
      <c r="H294" s="278">
        <v>125.13</v>
      </c>
      <c r="I294" s="279">
        <v>80.0832</v>
      </c>
      <c r="J294" s="290"/>
    </row>
    <row r="295" spans="2:10" ht="15.75" thickBot="1">
      <c r="B295" s="329"/>
      <c r="C295" s="333"/>
      <c r="D295" s="283" t="s">
        <v>132</v>
      </c>
      <c r="E295" s="285" t="s">
        <v>121</v>
      </c>
      <c r="F295" s="288">
        <v>438.13</v>
      </c>
      <c r="G295" s="284">
        <v>1</v>
      </c>
      <c r="H295" s="278">
        <v>1.25</v>
      </c>
      <c r="I295" s="279">
        <v>547.6625</v>
      </c>
      <c r="J295" s="49">
        <v>3449.27</v>
      </c>
    </row>
    <row r="296" spans="2:10" ht="15.75" thickBot="1">
      <c r="B296" s="329"/>
      <c r="C296" s="331" t="s">
        <v>31</v>
      </c>
      <c r="D296" s="276" t="s">
        <v>125</v>
      </c>
      <c r="E296" s="277" t="s">
        <v>126</v>
      </c>
      <c r="F296" s="288">
        <v>9.07</v>
      </c>
      <c r="G296" s="278">
        <v>14.5</v>
      </c>
      <c r="H296" s="278">
        <v>18.13</v>
      </c>
      <c r="I296" s="279">
        <v>164.4391</v>
      </c>
      <c r="J296" s="289"/>
    </row>
    <row r="297" spans="2:10" ht="15.75" thickBot="1">
      <c r="B297" s="329"/>
      <c r="C297" s="332"/>
      <c r="D297" s="280" t="s">
        <v>127</v>
      </c>
      <c r="E297" s="281" t="s">
        <v>128</v>
      </c>
      <c r="F297" s="288">
        <v>2.55</v>
      </c>
      <c r="G297" s="282">
        <v>73.93</v>
      </c>
      <c r="H297" s="278">
        <v>92.41</v>
      </c>
      <c r="I297" s="279">
        <v>235.6455</v>
      </c>
      <c r="J297" s="290"/>
    </row>
    <row r="298" spans="2:10" ht="15.75" thickBot="1">
      <c r="B298" s="329"/>
      <c r="C298" s="332"/>
      <c r="D298" s="280" t="s">
        <v>130</v>
      </c>
      <c r="E298" s="281" t="s">
        <v>128</v>
      </c>
      <c r="F298" s="288">
        <v>19.5</v>
      </c>
      <c r="G298" s="282">
        <v>100.1</v>
      </c>
      <c r="H298" s="278">
        <v>125.13</v>
      </c>
      <c r="I298" s="279">
        <v>2440.035</v>
      </c>
      <c r="J298" s="290"/>
    </row>
    <row r="299" spans="2:10" ht="15.75" thickBot="1">
      <c r="B299" s="329"/>
      <c r="C299" s="332"/>
      <c r="D299" s="280" t="s">
        <v>129</v>
      </c>
      <c r="E299" s="281" t="s">
        <v>128</v>
      </c>
      <c r="F299" s="288">
        <v>1.57</v>
      </c>
      <c r="G299" s="282">
        <v>182.81</v>
      </c>
      <c r="H299" s="278">
        <v>228.51</v>
      </c>
      <c r="I299" s="279">
        <v>358.7607</v>
      </c>
      <c r="J299" s="290"/>
    </row>
    <row r="300" spans="2:10" ht="15.75" thickBot="1">
      <c r="B300" s="329"/>
      <c r="C300" s="332"/>
      <c r="D300" s="280" t="s">
        <v>131</v>
      </c>
      <c r="E300" s="281" t="s">
        <v>128</v>
      </c>
      <c r="F300" s="288">
        <v>1.37</v>
      </c>
      <c r="G300" s="282">
        <v>100.1</v>
      </c>
      <c r="H300" s="278">
        <v>125.13</v>
      </c>
      <c r="I300" s="279">
        <v>171.4281</v>
      </c>
      <c r="J300" s="290"/>
    </row>
    <row r="301" spans="2:10" ht="15.75" thickBot="1">
      <c r="B301" s="329"/>
      <c r="C301" s="333"/>
      <c r="D301" s="283" t="s">
        <v>132</v>
      </c>
      <c r="E301" s="285" t="s">
        <v>121</v>
      </c>
      <c r="F301" s="288">
        <v>729.87</v>
      </c>
      <c r="G301" s="284">
        <v>1</v>
      </c>
      <c r="H301" s="278">
        <v>1.25</v>
      </c>
      <c r="I301" s="279">
        <v>912.3375</v>
      </c>
      <c r="J301" s="49">
        <v>4282.65</v>
      </c>
    </row>
    <row r="302" spans="2:10" ht="15.75" thickBot="1">
      <c r="B302" s="329"/>
      <c r="C302" s="331" t="s">
        <v>32</v>
      </c>
      <c r="D302" s="276" t="s">
        <v>125</v>
      </c>
      <c r="E302" s="277" t="s">
        <v>126</v>
      </c>
      <c r="F302" s="288">
        <v>23.43</v>
      </c>
      <c r="G302" s="278">
        <v>14.5</v>
      </c>
      <c r="H302" s="278">
        <v>18.13</v>
      </c>
      <c r="I302" s="279">
        <v>424.7859</v>
      </c>
      <c r="J302" s="289"/>
    </row>
    <row r="303" spans="2:10" ht="15.75" thickBot="1">
      <c r="B303" s="329"/>
      <c r="C303" s="332"/>
      <c r="D303" s="280" t="s">
        <v>127</v>
      </c>
      <c r="E303" s="281" t="s">
        <v>128</v>
      </c>
      <c r="F303" s="288">
        <v>1.27</v>
      </c>
      <c r="G303" s="282">
        <v>73.93</v>
      </c>
      <c r="H303" s="278">
        <v>92.41</v>
      </c>
      <c r="I303" s="279">
        <v>117.3607</v>
      </c>
      <c r="J303" s="290"/>
    </row>
    <row r="304" spans="2:10" ht="15.75" thickBot="1">
      <c r="B304" s="330"/>
      <c r="C304" s="332"/>
      <c r="D304" s="280" t="s">
        <v>130</v>
      </c>
      <c r="E304" s="281" t="s">
        <v>128</v>
      </c>
      <c r="F304" s="288">
        <v>1.27</v>
      </c>
      <c r="G304" s="282">
        <v>100.1</v>
      </c>
      <c r="H304" s="278">
        <v>125.13</v>
      </c>
      <c r="I304" s="279">
        <v>158.9151</v>
      </c>
      <c r="J304" s="290"/>
    </row>
    <row r="305" spans="2:10" ht="15.75" thickBot="1">
      <c r="B305" s="307" t="s">
        <v>133</v>
      </c>
      <c r="C305" s="332"/>
      <c r="D305" s="280" t="s">
        <v>129</v>
      </c>
      <c r="E305" s="281" t="s">
        <v>128</v>
      </c>
      <c r="F305" s="288">
        <v>11.12</v>
      </c>
      <c r="G305" s="282">
        <v>182.81</v>
      </c>
      <c r="H305" s="278">
        <v>228.51</v>
      </c>
      <c r="I305" s="279">
        <v>2541.0312</v>
      </c>
      <c r="J305" s="290"/>
    </row>
    <row r="306" spans="2:10" ht="15.75" thickBot="1">
      <c r="B306" s="308">
        <v>185</v>
      </c>
      <c r="C306" s="332"/>
      <c r="D306" s="280" t="s">
        <v>131</v>
      </c>
      <c r="E306" s="281" t="s">
        <v>128</v>
      </c>
      <c r="F306" s="288">
        <v>0.64</v>
      </c>
      <c r="G306" s="282">
        <v>100.1</v>
      </c>
      <c r="H306" s="278">
        <v>125.13</v>
      </c>
      <c r="I306" s="279">
        <v>80.0832</v>
      </c>
      <c r="J306" s="290"/>
    </row>
    <row r="307" spans="2:10" ht="15.75" thickBot="1">
      <c r="B307" s="309"/>
      <c r="C307" s="333"/>
      <c r="D307" s="283" t="s">
        <v>132</v>
      </c>
      <c r="E307" s="285" t="s">
        <v>121</v>
      </c>
      <c r="F307" s="288">
        <v>609.19</v>
      </c>
      <c r="G307" s="284">
        <v>1</v>
      </c>
      <c r="H307" s="278">
        <v>1.25</v>
      </c>
      <c r="I307" s="279">
        <v>761.4875</v>
      </c>
      <c r="J307" s="49">
        <v>4083.66</v>
      </c>
    </row>
    <row r="308" spans="2:10" ht="16.5" thickBot="1">
      <c r="B308" s="310"/>
      <c r="C308" s="53"/>
      <c r="D308" s="53"/>
      <c r="E308" s="53"/>
      <c r="F308" s="53"/>
      <c r="G308" s="53"/>
      <c r="H308" s="53"/>
      <c r="I308" s="311" t="s">
        <v>63</v>
      </c>
      <c r="J308" s="54">
        <v>27116.100000000002</v>
      </c>
    </row>
    <row r="312" spans="5:7" ht="18.75">
      <c r="E312" s="286" t="s">
        <v>112</v>
      </c>
      <c r="F312" s="1"/>
      <c r="G312" s="1"/>
    </row>
    <row r="313" spans="5:9" ht="15">
      <c r="E313" s="56" t="s">
        <v>113</v>
      </c>
      <c r="F313" s="1"/>
      <c r="G313" s="1"/>
      <c r="I313" s="1" t="s">
        <v>114</v>
      </c>
    </row>
    <row r="314" spans="5:7" ht="18.75">
      <c r="E314" s="61" t="s">
        <v>134</v>
      </c>
      <c r="F314" s="1"/>
      <c r="G314" s="1"/>
    </row>
    <row r="315" ht="15.75" thickBot="1"/>
    <row r="316" spans="2:10" ht="30.75" thickBot="1">
      <c r="B316" s="48" t="s">
        <v>69</v>
      </c>
      <c r="C316" s="50" t="s">
        <v>60</v>
      </c>
      <c r="D316" s="50" t="s">
        <v>120</v>
      </c>
      <c r="E316" s="50" t="s">
        <v>121</v>
      </c>
      <c r="F316" s="50" t="s">
        <v>122</v>
      </c>
      <c r="G316" s="50" t="s">
        <v>123</v>
      </c>
      <c r="H316" s="50" t="s">
        <v>124</v>
      </c>
      <c r="I316" s="287" t="s">
        <v>135</v>
      </c>
      <c r="J316" s="51" t="s">
        <v>61</v>
      </c>
    </row>
    <row r="317" spans="2:10" ht="15.75" thickBot="1">
      <c r="B317" s="334" t="s">
        <v>78</v>
      </c>
      <c r="C317" s="331" t="s">
        <v>26</v>
      </c>
      <c r="D317" s="276" t="s">
        <v>125</v>
      </c>
      <c r="E317" s="277" t="s">
        <v>126</v>
      </c>
      <c r="F317" s="288">
        <v>18.08</v>
      </c>
      <c r="G317" s="278">
        <v>14.5</v>
      </c>
      <c r="H317" s="278">
        <v>18.13</v>
      </c>
      <c r="I317" s="279">
        <v>327.79</v>
      </c>
      <c r="J317" s="289"/>
    </row>
    <row r="318" spans="2:10" ht="15.75" thickBot="1">
      <c r="B318" s="335"/>
      <c r="C318" s="332"/>
      <c r="D318" s="280" t="s">
        <v>127</v>
      </c>
      <c r="E318" s="281" t="s">
        <v>128</v>
      </c>
      <c r="F318" s="288">
        <v>26.03</v>
      </c>
      <c r="G318" s="282">
        <v>73.93</v>
      </c>
      <c r="H318" s="278">
        <v>92.41</v>
      </c>
      <c r="I318" s="279">
        <v>2405.43</v>
      </c>
      <c r="J318" s="290"/>
    </row>
    <row r="319" spans="2:10" ht="15.75" thickBot="1">
      <c r="B319" s="335"/>
      <c r="C319" s="332"/>
      <c r="D319" s="280" t="s">
        <v>130</v>
      </c>
      <c r="E319" s="281" t="s">
        <v>128</v>
      </c>
      <c r="F319" s="288">
        <v>8.61</v>
      </c>
      <c r="G319" s="282">
        <v>100.1</v>
      </c>
      <c r="H319" s="278">
        <v>125.13</v>
      </c>
      <c r="I319" s="279">
        <v>1077.37</v>
      </c>
      <c r="J319" s="290"/>
    </row>
    <row r="320" spans="2:10" ht="15.75" thickBot="1">
      <c r="B320" s="335"/>
      <c r="C320" s="332"/>
      <c r="D320" s="280" t="s">
        <v>129</v>
      </c>
      <c r="E320" s="281" t="s">
        <v>128</v>
      </c>
      <c r="F320" s="288">
        <v>3.44</v>
      </c>
      <c r="G320" s="282">
        <v>182.81</v>
      </c>
      <c r="H320" s="278">
        <v>228.51</v>
      </c>
      <c r="I320" s="279">
        <v>786.07</v>
      </c>
      <c r="J320" s="290"/>
    </row>
    <row r="321" spans="2:10" ht="15.75" thickBot="1">
      <c r="B321" s="335"/>
      <c r="C321" s="332"/>
      <c r="D321" s="280" t="s">
        <v>131</v>
      </c>
      <c r="E321" s="281" t="s">
        <v>128</v>
      </c>
      <c r="F321" s="288">
        <v>0</v>
      </c>
      <c r="G321" s="282">
        <v>100.1</v>
      </c>
      <c r="H321" s="278">
        <v>125.13</v>
      </c>
      <c r="I321" s="279">
        <v>0</v>
      </c>
      <c r="J321" s="290"/>
    </row>
    <row r="322" spans="2:10" ht="15.75" thickBot="1">
      <c r="B322" s="335"/>
      <c r="C322" s="333"/>
      <c r="D322" s="283" t="s">
        <v>132</v>
      </c>
      <c r="E322" s="285" t="s">
        <v>121</v>
      </c>
      <c r="F322" s="288">
        <v>1532.27</v>
      </c>
      <c r="G322" s="284">
        <v>1</v>
      </c>
      <c r="H322" s="278">
        <v>1.25</v>
      </c>
      <c r="I322" s="279">
        <v>1915.34</v>
      </c>
      <c r="J322" s="49">
        <v>6512</v>
      </c>
    </row>
    <row r="323" spans="2:10" ht="15.75" thickBot="1">
      <c r="B323" s="335"/>
      <c r="C323" s="331" t="s">
        <v>27</v>
      </c>
      <c r="D323" s="293" t="s">
        <v>125</v>
      </c>
      <c r="E323" s="294" t="s">
        <v>126</v>
      </c>
      <c r="F323" s="288">
        <v>11.92</v>
      </c>
      <c r="G323" s="296">
        <v>14.5</v>
      </c>
      <c r="H323" s="278">
        <v>18.13</v>
      </c>
      <c r="I323" s="279">
        <v>216.11</v>
      </c>
      <c r="J323" s="297"/>
    </row>
    <row r="324" spans="2:10" ht="15.75" thickBot="1">
      <c r="B324" s="335"/>
      <c r="C324" s="332"/>
      <c r="D324" s="298" t="s">
        <v>127</v>
      </c>
      <c r="E324" s="299" t="s">
        <v>128</v>
      </c>
      <c r="F324" s="288">
        <v>2.12</v>
      </c>
      <c r="G324" s="301">
        <v>73.93</v>
      </c>
      <c r="H324" s="278">
        <v>92.41</v>
      </c>
      <c r="I324" s="279">
        <v>195.91</v>
      </c>
      <c r="J324" s="302"/>
    </row>
    <row r="325" spans="2:10" ht="15.75" thickBot="1">
      <c r="B325" s="335"/>
      <c r="C325" s="332"/>
      <c r="D325" s="298" t="s">
        <v>130</v>
      </c>
      <c r="E325" s="299" t="s">
        <v>128</v>
      </c>
      <c r="F325" s="288">
        <v>4.9</v>
      </c>
      <c r="G325" s="301">
        <v>100.1</v>
      </c>
      <c r="H325" s="278">
        <v>125.13</v>
      </c>
      <c r="I325" s="279">
        <v>613.14</v>
      </c>
      <c r="J325" s="302"/>
    </row>
    <row r="326" spans="2:10" ht="15.75" thickBot="1">
      <c r="B326" s="335"/>
      <c r="C326" s="332"/>
      <c r="D326" s="298" t="s">
        <v>129</v>
      </c>
      <c r="E326" s="299" t="s">
        <v>128</v>
      </c>
      <c r="F326" s="288">
        <v>5.23</v>
      </c>
      <c r="G326" s="301">
        <v>182.81</v>
      </c>
      <c r="H326" s="278">
        <v>228.51</v>
      </c>
      <c r="I326" s="279">
        <v>1195.11</v>
      </c>
      <c r="J326" s="302"/>
    </row>
    <row r="327" spans="2:10" ht="15.75" thickBot="1">
      <c r="B327" s="335"/>
      <c r="C327" s="332"/>
      <c r="D327" s="298" t="s">
        <v>131</v>
      </c>
      <c r="E327" s="299" t="s">
        <v>128</v>
      </c>
      <c r="F327" s="288">
        <v>2.52</v>
      </c>
      <c r="G327" s="301">
        <v>100.1</v>
      </c>
      <c r="H327" s="278">
        <v>125.13</v>
      </c>
      <c r="I327" s="279">
        <v>315.33</v>
      </c>
      <c r="J327" s="302"/>
    </row>
    <row r="328" spans="2:10" ht="15.75" thickBot="1">
      <c r="B328" s="335"/>
      <c r="C328" s="333"/>
      <c r="D328" s="303" t="s">
        <v>132</v>
      </c>
      <c r="E328" s="304" t="s">
        <v>121</v>
      </c>
      <c r="F328" s="288">
        <v>1101.57</v>
      </c>
      <c r="G328" s="306">
        <v>1</v>
      </c>
      <c r="H328" s="278">
        <v>1.25</v>
      </c>
      <c r="I328" s="279">
        <v>1376.96</v>
      </c>
      <c r="J328" s="52">
        <v>3912.5599999999995</v>
      </c>
    </row>
    <row r="329" spans="2:10" ht="15.75" thickBot="1">
      <c r="B329" s="335"/>
      <c r="C329" s="331" t="s">
        <v>28</v>
      </c>
      <c r="D329" s="276" t="s">
        <v>125</v>
      </c>
      <c r="E329" s="277" t="s">
        <v>126</v>
      </c>
      <c r="F329" s="288">
        <v>6.36</v>
      </c>
      <c r="G329" s="278">
        <v>14.5</v>
      </c>
      <c r="H329" s="278">
        <v>18.13</v>
      </c>
      <c r="I329" s="279">
        <v>115.31</v>
      </c>
      <c r="J329" s="289"/>
    </row>
    <row r="330" spans="2:10" ht="15.75" thickBot="1">
      <c r="B330" s="335"/>
      <c r="C330" s="332"/>
      <c r="D330" s="280" t="s">
        <v>127</v>
      </c>
      <c r="E330" s="281" t="s">
        <v>128</v>
      </c>
      <c r="F330" s="288">
        <v>2.12</v>
      </c>
      <c r="G330" s="282">
        <v>73.93</v>
      </c>
      <c r="H330" s="278">
        <v>92.41</v>
      </c>
      <c r="I330" s="279">
        <v>195.91</v>
      </c>
      <c r="J330" s="290"/>
    </row>
    <row r="331" spans="2:10" ht="15.75" thickBot="1">
      <c r="B331" s="335"/>
      <c r="C331" s="332"/>
      <c r="D331" s="280" t="s">
        <v>130</v>
      </c>
      <c r="E331" s="281" t="s">
        <v>128</v>
      </c>
      <c r="F331" s="288">
        <v>7.15</v>
      </c>
      <c r="G331" s="282">
        <v>100.1</v>
      </c>
      <c r="H331" s="278">
        <v>125.13</v>
      </c>
      <c r="I331" s="279">
        <v>894.68</v>
      </c>
      <c r="J331" s="290"/>
    </row>
    <row r="332" spans="2:10" ht="15.75" thickBot="1">
      <c r="B332" s="335"/>
      <c r="C332" s="332"/>
      <c r="D332" s="280" t="s">
        <v>129</v>
      </c>
      <c r="E332" s="281" t="s">
        <v>128</v>
      </c>
      <c r="F332" s="288">
        <v>2.12</v>
      </c>
      <c r="G332" s="282">
        <v>182.81</v>
      </c>
      <c r="H332" s="278">
        <v>228.51</v>
      </c>
      <c r="I332" s="279">
        <v>484.44</v>
      </c>
      <c r="J332" s="290"/>
    </row>
    <row r="333" spans="2:10" ht="15.75" thickBot="1">
      <c r="B333" s="335"/>
      <c r="C333" s="332"/>
      <c r="D333" s="280" t="s">
        <v>131</v>
      </c>
      <c r="E333" s="281" t="s">
        <v>128</v>
      </c>
      <c r="F333" s="288">
        <v>2.58</v>
      </c>
      <c r="G333" s="282">
        <v>100.1</v>
      </c>
      <c r="H333" s="278">
        <v>125.13</v>
      </c>
      <c r="I333" s="279">
        <v>322.84</v>
      </c>
      <c r="J333" s="290"/>
    </row>
    <row r="334" spans="2:10" ht="15.75" thickBot="1">
      <c r="B334" s="335"/>
      <c r="C334" s="332"/>
      <c r="D334" s="280" t="s">
        <v>131</v>
      </c>
      <c r="E334" s="281" t="s">
        <v>128</v>
      </c>
      <c r="F334" s="288">
        <v>250</v>
      </c>
      <c r="G334" s="282">
        <v>6</v>
      </c>
      <c r="H334" s="278">
        <v>7.5</v>
      </c>
      <c r="I334" s="279">
        <v>1875</v>
      </c>
      <c r="J334" s="290"/>
    </row>
    <row r="335" spans="2:10" ht="15.75" thickBot="1">
      <c r="B335" s="335"/>
      <c r="C335" s="333"/>
      <c r="D335" s="283" t="s">
        <v>132</v>
      </c>
      <c r="E335" s="285" t="s">
        <v>121</v>
      </c>
      <c r="F335" s="288">
        <v>1119.23</v>
      </c>
      <c r="G335" s="284">
        <v>1</v>
      </c>
      <c r="H335" s="278">
        <v>1.25</v>
      </c>
      <c r="I335" s="279">
        <v>1399.04</v>
      </c>
      <c r="J335" s="49">
        <v>5287.22</v>
      </c>
    </row>
    <row r="336" spans="2:10" ht="15.75" thickBot="1">
      <c r="B336" s="335"/>
      <c r="C336" s="331" t="s">
        <v>29</v>
      </c>
      <c r="D336" s="276" t="s">
        <v>125</v>
      </c>
      <c r="E336" s="277" t="s">
        <v>126</v>
      </c>
      <c r="F336" s="288">
        <v>20.66</v>
      </c>
      <c r="G336" s="278">
        <v>14.5</v>
      </c>
      <c r="H336" s="278">
        <v>18.13</v>
      </c>
      <c r="I336" s="279">
        <v>374.57</v>
      </c>
      <c r="J336" s="289"/>
    </row>
    <row r="337" spans="2:10" ht="15.75" thickBot="1">
      <c r="B337" s="335"/>
      <c r="C337" s="332"/>
      <c r="D337" s="280" t="s">
        <v>127</v>
      </c>
      <c r="E337" s="281" t="s">
        <v>128</v>
      </c>
      <c r="F337" s="288">
        <v>37.88</v>
      </c>
      <c r="G337" s="282">
        <v>73.93</v>
      </c>
      <c r="H337" s="278">
        <v>92.41</v>
      </c>
      <c r="I337" s="279">
        <v>3500.49</v>
      </c>
      <c r="J337" s="290"/>
    </row>
    <row r="338" spans="2:10" ht="15.75" thickBot="1">
      <c r="B338" s="335"/>
      <c r="C338" s="332"/>
      <c r="D338" s="280" t="s">
        <v>130</v>
      </c>
      <c r="E338" s="281" t="s">
        <v>128</v>
      </c>
      <c r="F338" s="288">
        <v>0.86</v>
      </c>
      <c r="G338" s="282">
        <v>100.1</v>
      </c>
      <c r="H338" s="278">
        <v>125.13</v>
      </c>
      <c r="I338" s="279">
        <v>107.61</v>
      </c>
      <c r="J338" s="290"/>
    </row>
    <row r="339" spans="2:10" ht="15.75" thickBot="1">
      <c r="B339" s="335"/>
      <c r="C339" s="332"/>
      <c r="D339" s="280" t="s">
        <v>129</v>
      </c>
      <c r="E339" s="281" t="s">
        <v>128</v>
      </c>
      <c r="F339" s="288">
        <v>0.86</v>
      </c>
      <c r="G339" s="282">
        <v>182.81</v>
      </c>
      <c r="H339" s="278">
        <v>228.51</v>
      </c>
      <c r="I339" s="279">
        <v>196.52</v>
      </c>
      <c r="J339" s="290"/>
    </row>
    <row r="340" spans="2:10" ht="15.75" thickBot="1">
      <c r="B340" s="335"/>
      <c r="C340" s="332"/>
      <c r="D340" s="280" t="s">
        <v>131</v>
      </c>
      <c r="E340" s="281" t="s">
        <v>128</v>
      </c>
      <c r="F340" s="288">
        <v>0</v>
      </c>
      <c r="G340" s="282">
        <v>100.1</v>
      </c>
      <c r="H340" s="278">
        <v>125.13</v>
      </c>
      <c r="I340" s="279">
        <v>0</v>
      </c>
      <c r="J340" s="290"/>
    </row>
    <row r="341" spans="2:10" ht="15.75" thickBot="1">
      <c r="B341" s="335"/>
      <c r="C341" s="333"/>
      <c r="D341" s="283" t="s">
        <v>132</v>
      </c>
      <c r="E341" s="285" t="s">
        <v>121</v>
      </c>
      <c r="F341" s="288">
        <v>626.15</v>
      </c>
      <c r="G341" s="284">
        <v>1</v>
      </c>
      <c r="H341" s="278">
        <v>1.25</v>
      </c>
      <c r="I341" s="279">
        <v>782.69</v>
      </c>
      <c r="J341" s="49">
        <v>4961.880000000001</v>
      </c>
    </row>
    <row r="342" spans="2:10" ht="15.75" thickBot="1">
      <c r="B342" s="335"/>
      <c r="C342" s="331" t="s">
        <v>30</v>
      </c>
      <c r="D342" s="276" t="s">
        <v>125</v>
      </c>
      <c r="E342" s="277" t="s">
        <v>126</v>
      </c>
      <c r="F342" s="288">
        <v>6.89</v>
      </c>
      <c r="G342" s="278">
        <v>14.5</v>
      </c>
      <c r="H342" s="278">
        <v>18.13</v>
      </c>
      <c r="I342" s="279">
        <v>124.92</v>
      </c>
      <c r="J342" s="289"/>
    </row>
    <row r="343" spans="2:10" ht="15.75" thickBot="1">
      <c r="B343" s="335"/>
      <c r="C343" s="332"/>
      <c r="D343" s="280" t="s">
        <v>127</v>
      </c>
      <c r="E343" s="281" t="s">
        <v>128</v>
      </c>
      <c r="F343" s="288">
        <v>2.58</v>
      </c>
      <c r="G343" s="282">
        <v>73.93</v>
      </c>
      <c r="H343" s="278">
        <v>92.41</v>
      </c>
      <c r="I343" s="279">
        <v>238.42</v>
      </c>
      <c r="J343" s="290"/>
    </row>
    <row r="344" spans="2:10" ht="15.75" thickBot="1">
      <c r="B344" s="335"/>
      <c r="C344" s="332"/>
      <c r="D344" s="280" t="s">
        <v>130</v>
      </c>
      <c r="E344" s="281" t="s">
        <v>128</v>
      </c>
      <c r="F344" s="288">
        <v>24.44</v>
      </c>
      <c r="G344" s="282">
        <v>100.1</v>
      </c>
      <c r="H344" s="278">
        <v>125.13</v>
      </c>
      <c r="I344" s="279">
        <v>3058.18</v>
      </c>
      <c r="J344" s="290"/>
    </row>
    <row r="345" spans="2:10" ht="15.75" thickBot="1">
      <c r="B345" s="335"/>
      <c r="C345" s="332"/>
      <c r="D345" s="280" t="s">
        <v>129</v>
      </c>
      <c r="E345" s="281" t="s">
        <v>128</v>
      </c>
      <c r="F345" s="288">
        <v>1.72</v>
      </c>
      <c r="G345" s="282">
        <v>182.81</v>
      </c>
      <c r="H345" s="278">
        <v>228.51</v>
      </c>
      <c r="I345" s="279">
        <v>393.04</v>
      </c>
      <c r="J345" s="290"/>
    </row>
    <row r="346" spans="2:10" ht="15.75" thickBot="1">
      <c r="B346" s="335"/>
      <c r="C346" s="332"/>
      <c r="D346" s="280" t="s">
        <v>131</v>
      </c>
      <c r="E346" s="281" t="s">
        <v>128</v>
      </c>
      <c r="F346" s="288">
        <v>0.86</v>
      </c>
      <c r="G346" s="282">
        <v>100.1</v>
      </c>
      <c r="H346" s="278">
        <v>125.13</v>
      </c>
      <c r="I346" s="279">
        <v>107.61</v>
      </c>
      <c r="J346" s="290"/>
    </row>
    <row r="347" spans="2:10" ht="15.75" thickBot="1">
      <c r="B347" s="335"/>
      <c r="C347" s="333"/>
      <c r="D347" s="283" t="s">
        <v>132</v>
      </c>
      <c r="E347" s="285" t="s">
        <v>121</v>
      </c>
      <c r="F347" s="288">
        <v>592.07</v>
      </c>
      <c r="G347" s="284">
        <v>1</v>
      </c>
      <c r="H347" s="278">
        <v>1.25</v>
      </c>
      <c r="I347" s="279">
        <v>740.09</v>
      </c>
      <c r="J347" s="49">
        <v>4662.26</v>
      </c>
    </row>
    <row r="348" spans="2:10" ht="15.75" thickBot="1">
      <c r="B348" s="335"/>
      <c r="C348" s="331" t="s">
        <v>31</v>
      </c>
      <c r="D348" s="276" t="s">
        <v>125</v>
      </c>
      <c r="E348" s="277" t="s">
        <v>126</v>
      </c>
      <c r="F348" s="288">
        <v>12.25</v>
      </c>
      <c r="G348" s="278">
        <v>14.5</v>
      </c>
      <c r="H348" s="278">
        <v>18.13</v>
      </c>
      <c r="I348" s="279">
        <v>222.09</v>
      </c>
      <c r="J348" s="289"/>
    </row>
    <row r="349" spans="2:10" ht="15.75" thickBot="1">
      <c r="B349" s="335"/>
      <c r="C349" s="332"/>
      <c r="D349" s="280" t="s">
        <v>127</v>
      </c>
      <c r="E349" s="281" t="s">
        <v>128</v>
      </c>
      <c r="F349" s="288">
        <v>3.44</v>
      </c>
      <c r="G349" s="282">
        <v>73.93</v>
      </c>
      <c r="H349" s="278">
        <v>92.41</v>
      </c>
      <c r="I349" s="279">
        <v>317.89</v>
      </c>
      <c r="J349" s="290"/>
    </row>
    <row r="350" spans="2:10" ht="15.75" thickBot="1">
      <c r="B350" s="335"/>
      <c r="C350" s="332"/>
      <c r="D350" s="280" t="s">
        <v>130</v>
      </c>
      <c r="E350" s="281" t="s">
        <v>128</v>
      </c>
      <c r="F350" s="288">
        <v>26.36</v>
      </c>
      <c r="G350" s="282">
        <v>100.1</v>
      </c>
      <c r="H350" s="278">
        <v>125.13</v>
      </c>
      <c r="I350" s="279">
        <v>3298.43</v>
      </c>
      <c r="J350" s="290"/>
    </row>
    <row r="351" spans="2:10" ht="15.75" thickBot="1">
      <c r="B351" s="335"/>
      <c r="C351" s="332"/>
      <c r="D351" s="280" t="s">
        <v>129</v>
      </c>
      <c r="E351" s="281" t="s">
        <v>128</v>
      </c>
      <c r="F351" s="288">
        <v>2.12</v>
      </c>
      <c r="G351" s="282">
        <v>182.81</v>
      </c>
      <c r="H351" s="278">
        <v>228.51</v>
      </c>
      <c r="I351" s="279">
        <v>484.44</v>
      </c>
      <c r="J351" s="290"/>
    </row>
    <row r="352" spans="2:10" ht="15.75" thickBot="1">
      <c r="B352" s="335"/>
      <c r="C352" s="332"/>
      <c r="D352" s="280" t="s">
        <v>131</v>
      </c>
      <c r="E352" s="281" t="s">
        <v>128</v>
      </c>
      <c r="F352" s="288">
        <v>1.85</v>
      </c>
      <c r="G352" s="282">
        <v>100.1</v>
      </c>
      <c r="H352" s="278">
        <v>125.13</v>
      </c>
      <c r="I352" s="279">
        <v>231.49</v>
      </c>
      <c r="J352" s="290"/>
    </row>
    <row r="353" spans="2:10" ht="15.75" thickBot="1">
      <c r="B353" s="335"/>
      <c r="C353" s="333"/>
      <c r="D353" s="283" t="s">
        <v>132</v>
      </c>
      <c r="E353" s="285" t="s">
        <v>121</v>
      </c>
      <c r="F353" s="288">
        <v>986.31</v>
      </c>
      <c r="G353" s="284">
        <v>1</v>
      </c>
      <c r="H353" s="278">
        <v>1.25</v>
      </c>
      <c r="I353" s="279">
        <v>1232.89</v>
      </c>
      <c r="J353" s="49">
        <v>5787.23</v>
      </c>
    </row>
    <row r="354" spans="2:10" ht="15.75" thickBot="1">
      <c r="B354" s="335"/>
      <c r="C354" s="331" t="s">
        <v>32</v>
      </c>
      <c r="D354" s="276" t="s">
        <v>125</v>
      </c>
      <c r="E354" s="277" t="s">
        <v>126</v>
      </c>
      <c r="F354" s="288">
        <v>31.66</v>
      </c>
      <c r="G354" s="278">
        <v>14.5</v>
      </c>
      <c r="H354" s="278">
        <v>18.13</v>
      </c>
      <c r="I354" s="279">
        <v>574</v>
      </c>
      <c r="J354" s="289"/>
    </row>
    <row r="355" spans="2:10" ht="15.75" thickBot="1">
      <c r="B355" s="335"/>
      <c r="C355" s="332"/>
      <c r="D355" s="280" t="s">
        <v>127</v>
      </c>
      <c r="E355" s="281" t="s">
        <v>128</v>
      </c>
      <c r="F355" s="288">
        <v>1.72</v>
      </c>
      <c r="G355" s="282">
        <v>73.93</v>
      </c>
      <c r="H355" s="278">
        <v>92.41</v>
      </c>
      <c r="I355" s="279">
        <v>158.95</v>
      </c>
      <c r="J355" s="290"/>
    </row>
    <row r="356" spans="2:10" ht="15.75" thickBot="1">
      <c r="B356" s="336"/>
      <c r="C356" s="332"/>
      <c r="D356" s="280" t="s">
        <v>130</v>
      </c>
      <c r="E356" s="281" t="s">
        <v>128</v>
      </c>
      <c r="F356" s="288">
        <v>1.72</v>
      </c>
      <c r="G356" s="282">
        <v>100.1</v>
      </c>
      <c r="H356" s="278">
        <v>125.13</v>
      </c>
      <c r="I356" s="279">
        <v>215.22</v>
      </c>
      <c r="J356" s="290"/>
    </row>
    <row r="357" spans="2:10" ht="15.75" thickBot="1">
      <c r="B357" s="307" t="s">
        <v>133</v>
      </c>
      <c r="C357" s="332"/>
      <c r="D357" s="280" t="s">
        <v>129</v>
      </c>
      <c r="E357" s="281" t="s">
        <v>128</v>
      </c>
      <c r="F357" s="288">
        <v>15.03</v>
      </c>
      <c r="G357" s="282">
        <v>182.81</v>
      </c>
      <c r="H357" s="278">
        <v>228.51</v>
      </c>
      <c r="I357" s="279">
        <v>3434.51</v>
      </c>
      <c r="J357" s="290"/>
    </row>
    <row r="358" spans="2:10" ht="15.75" thickBot="1">
      <c r="B358" s="308">
        <v>250</v>
      </c>
      <c r="C358" s="332"/>
      <c r="D358" s="280" t="s">
        <v>131</v>
      </c>
      <c r="E358" s="281" t="s">
        <v>128</v>
      </c>
      <c r="F358" s="288">
        <v>0.86</v>
      </c>
      <c r="G358" s="282">
        <v>100.1</v>
      </c>
      <c r="H358" s="278">
        <v>125.13</v>
      </c>
      <c r="I358" s="279">
        <v>107.61</v>
      </c>
      <c r="J358" s="290"/>
    </row>
    <row r="359" spans="2:10" ht="15.75" thickBot="1">
      <c r="B359" s="309"/>
      <c r="C359" s="333"/>
      <c r="D359" s="283" t="s">
        <v>132</v>
      </c>
      <c r="E359" s="285" t="s">
        <v>121</v>
      </c>
      <c r="F359" s="288">
        <v>823.23</v>
      </c>
      <c r="G359" s="284">
        <v>1</v>
      </c>
      <c r="H359" s="278">
        <v>1.25</v>
      </c>
      <c r="I359" s="279">
        <v>1029.04</v>
      </c>
      <c r="J359" s="49">
        <v>5519.33</v>
      </c>
    </row>
    <row r="360" spans="2:10" ht="16.5" thickBot="1">
      <c r="B360" s="310"/>
      <c r="C360" s="53"/>
      <c r="D360" s="53"/>
      <c r="E360" s="53"/>
      <c r="F360" s="53"/>
      <c r="G360" s="53"/>
      <c r="H360" s="53"/>
      <c r="I360" s="311" t="s">
        <v>63</v>
      </c>
      <c r="J360" s="54">
        <v>36642.479999999996</v>
      </c>
    </row>
    <row r="363" spans="5:7" ht="18.75">
      <c r="E363" s="286" t="s">
        <v>112</v>
      </c>
      <c r="F363" s="1"/>
      <c r="G363" s="1"/>
    </row>
    <row r="364" spans="5:9" ht="15">
      <c r="E364" s="56" t="s">
        <v>113</v>
      </c>
      <c r="F364" s="1"/>
      <c r="G364" s="1"/>
      <c r="I364" s="1" t="s">
        <v>114</v>
      </c>
    </row>
    <row r="365" spans="5:7" ht="18.75">
      <c r="E365" s="61" t="s">
        <v>134</v>
      </c>
      <c r="F365" s="1"/>
      <c r="G365" s="1"/>
    </row>
    <row r="366" ht="15.75" thickBot="1"/>
    <row r="367" spans="2:10" ht="30.75" thickBot="1">
      <c r="B367" s="48" t="s">
        <v>70</v>
      </c>
      <c r="C367" s="50" t="s">
        <v>60</v>
      </c>
      <c r="D367" s="50" t="s">
        <v>120</v>
      </c>
      <c r="E367" s="50" t="s">
        <v>121</v>
      </c>
      <c r="F367" s="50" t="s">
        <v>122</v>
      </c>
      <c r="G367" s="50" t="s">
        <v>123</v>
      </c>
      <c r="H367" s="50" t="s">
        <v>124</v>
      </c>
      <c r="I367" s="287" t="s">
        <v>135</v>
      </c>
      <c r="J367" s="51" t="s">
        <v>61</v>
      </c>
    </row>
    <row r="368" spans="2:10" ht="15.75" thickBot="1">
      <c r="B368" s="334" t="s">
        <v>71</v>
      </c>
      <c r="C368" s="331" t="s">
        <v>26</v>
      </c>
      <c r="D368" s="276" t="s">
        <v>125</v>
      </c>
      <c r="E368" s="277" t="s">
        <v>126</v>
      </c>
      <c r="F368" s="288">
        <v>5.28</v>
      </c>
      <c r="G368" s="278">
        <v>14.5</v>
      </c>
      <c r="H368" s="278">
        <v>18.13</v>
      </c>
      <c r="I368" s="279">
        <v>95.7264</v>
      </c>
      <c r="J368" s="289"/>
    </row>
    <row r="369" spans="2:10" ht="15.75" thickBot="1">
      <c r="B369" s="335"/>
      <c r="C369" s="332"/>
      <c r="D369" s="280" t="s">
        <v>127</v>
      </c>
      <c r="E369" s="281" t="s">
        <v>128</v>
      </c>
      <c r="F369" s="288">
        <v>7.6</v>
      </c>
      <c r="G369" s="282">
        <v>73.93</v>
      </c>
      <c r="H369" s="278">
        <v>92.41</v>
      </c>
      <c r="I369" s="279">
        <v>702.316</v>
      </c>
      <c r="J369" s="290"/>
    </row>
    <row r="370" spans="2:10" ht="15.75" thickBot="1">
      <c r="B370" s="335"/>
      <c r="C370" s="332"/>
      <c r="D370" s="280" t="s">
        <v>130</v>
      </c>
      <c r="E370" s="281" t="s">
        <v>128</v>
      </c>
      <c r="F370" s="288">
        <v>2.51</v>
      </c>
      <c r="G370" s="282">
        <v>100.1</v>
      </c>
      <c r="H370" s="278">
        <v>125.13</v>
      </c>
      <c r="I370" s="279">
        <v>314.0763</v>
      </c>
      <c r="J370" s="290"/>
    </row>
    <row r="371" spans="2:10" ht="15.75" thickBot="1">
      <c r="B371" s="335"/>
      <c r="C371" s="332"/>
      <c r="D371" s="280" t="s">
        <v>129</v>
      </c>
      <c r="E371" s="281" t="s">
        <v>128</v>
      </c>
      <c r="F371" s="288">
        <v>1.01</v>
      </c>
      <c r="G371" s="282">
        <v>182.81</v>
      </c>
      <c r="H371" s="278">
        <v>228.51</v>
      </c>
      <c r="I371" s="279">
        <v>230.7951</v>
      </c>
      <c r="J371" s="290"/>
    </row>
    <row r="372" spans="2:10" ht="15.75" thickBot="1">
      <c r="B372" s="335"/>
      <c r="C372" s="332"/>
      <c r="D372" s="280" t="s">
        <v>131</v>
      </c>
      <c r="E372" s="281" t="s">
        <v>128</v>
      </c>
      <c r="F372" s="288">
        <v>0</v>
      </c>
      <c r="G372" s="282">
        <v>100.1</v>
      </c>
      <c r="H372" s="278">
        <v>125.13</v>
      </c>
      <c r="I372" s="279">
        <v>0</v>
      </c>
      <c r="J372" s="290"/>
    </row>
    <row r="373" spans="2:10" ht="15.75" thickBot="1">
      <c r="B373" s="335"/>
      <c r="C373" s="333"/>
      <c r="D373" s="283" t="s">
        <v>132</v>
      </c>
      <c r="E373" s="285" t="s">
        <v>121</v>
      </c>
      <c r="F373" s="288">
        <v>447.42</v>
      </c>
      <c r="G373" s="284">
        <v>1</v>
      </c>
      <c r="H373" s="278">
        <v>1.25</v>
      </c>
      <c r="I373" s="279">
        <v>559.275</v>
      </c>
      <c r="J373" s="49">
        <v>1902.19</v>
      </c>
    </row>
    <row r="374" spans="2:10" ht="15.75" thickBot="1">
      <c r="B374" s="335"/>
      <c r="C374" s="331" t="s">
        <v>27</v>
      </c>
      <c r="D374" s="293" t="s">
        <v>125</v>
      </c>
      <c r="E374" s="294" t="s">
        <v>126</v>
      </c>
      <c r="F374" s="288">
        <v>3.48</v>
      </c>
      <c r="G374" s="296">
        <v>14.5</v>
      </c>
      <c r="H374" s="278">
        <v>18.13</v>
      </c>
      <c r="I374" s="279">
        <v>63.0924</v>
      </c>
      <c r="J374" s="297"/>
    </row>
    <row r="375" spans="2:10" ht="15.75" thickBot="1">
      <c r="B375" s="335"/>
      <c r="C375" s="332"/>
      <c r="D375" s="298" t="s">
        <v>127</v>
      </c>
      <c r="E375" s="299" t="s">
        <v>128</v>
      </c>
      <c r="F375" s="288">
        <v>0.62</v>
      </c>
      <c r="G375" s="301">
        <v>73.93</v>
      </c>
      <c r="H375" s="278">
        <v>92.41</v>
      </c>
      <c r="I375" s="279">
        <v>57.2942</v>
      </c>
      <c r="J375" s="302"/>
    </row>
    <row r="376" spans="2:10" ht="15.75" thickBot="1">
      <c r="B376" s="335"/>
      <c r="C376" s="332"/>
      <c r="D376" s="298" t="s">
        <v>130</v>
      </c>
      <c r="E376" s="299" t="s">
        <v>128</v>
      </c>
      <c r="F376" s="288">
        <v>1.43</v>
      </c>
      <c r="G376" s="301">
        <v>100.1</v>
      </c>
      <c r="H376" s="278">
        <v>125.13</v>
      </c>
      <c r="I376" s="279">
        <v>178.9359</v>
      </c>
      <c r="J376" s="302"/>
    </row>
    <row r="377" spans="2:10" ht="15.75" thickBot="1">
      <c r="B377" s="335"/>
      <c r="C377" s="332"/>
      <c r="D377" s="298" t="s">
        <v>129</v>
      </c>
      <c r="E377" s="299" t="s">
        <v>128</v>
      </c>
      <c r="F377" s="288">
        <v>1.53</v>
      </c>
      <c r="G377" s="301">
        <v>182.81</v>
      </c>
      <c r="H377" s="278">
        <v>228.51</v>
      </c>
      <c r="I377" s="279">
        <v>349.6203</v>
      </c>
      <c r="J377" s="302"/>
    </row>
    <row r="378" spans="2:10" ht="15.75" thickBot="1">
      <c r="B378" s="335"/>
      <c r="C378" s="332"/>
      <c r="D378" s="298" t="s">
        <v>131</v>
      </c>
      <c r="E378" s="299" t="s">
        <v>128</v>
      </c>
      <c r="F378" s="288">
        <v>0.73</v>
      </c>
      <c r="G378" s="301">
        <v>100.1</v>
      </c>
      <c r="H378" s="278">
        <v>125.13</v>
      </c>
      <c r="I378" s="279">
        <v>91.3449</v>
      </c>
      <c r="J378" s="302"/>
    </row>
    <row r="379" spans="2:10" ht="15.75" thickBot="1">
      <c r="B379" s="335"/>
      <c r="C379" s="333"/>
      <c r="D379" s="303" t="s">
        <v>132</v>
      </c>
      <c r="E379" s="304" t="s">
        <v>121</v>
      </c>
      <c r="F379" s="288">
        <v>321.66</v>
      </c>
      <c r="G379" s="306">
        <v>1</v>
      </c>
      <c r="H379" s="278">
        <v>1.25</v>
      </c>
      <c r="I379" s="279">
        <v>402.075</v>
      </c>
      <c r="J379" s="52">
        <v>1142.36</v>
      </c>
    </row>
    <row r="380" spans="2:10" ht="15.75" thickBot="1">
      <c r="B380" s="335"/>
      <c r="C380" s="331" t="s">
        <v>28</v>
      </c>
      <c r="D380" s="276" t="s">
        <v>125</v>
      </c>
      <c r="E380" s="277" t="s">
        <v>126</v>
      </c>
      <c r="F380" s="288">
        <v>1.86</v>
      </c>
      <c r="G380" s="278">
        <v>14.5</v>
      </c>
      <c r="H380" s="278">
        <v>18.13</v>
      </c>
      <c r="I380" s="279">
        <v>33.7218</v>
      </c>
      <c r="J380" s="289"/>
    </row>
    <row r="381" spans="2:10" ht="15.75" thickBot="1">
      <c r="B381" s="335"/>
      <c r="C381" s="332"/>
      <c r="D381" s="280" t="s">
        <v>127</v>
      </c>
      <c r="E381" s="281" t="s">
        <v>128</v>
      </c>
      <c r="F381" s="288">
        <v>0.62</v>
      </c>
      <c r="G381" s="282">
        <v>73.93</v>
      </c>
      <c r="H381" s="278">
        <v>92.41</v>
      </c>
      <c r="I381" s="279">
        <v>57.2942</v>
      </c>
      <c r="J381" s="290"/>
    </row>
    <row r="382" spans="2:10" ht="15.75" thickBot="1">
      <c r="B382" s="335"/>
      <c r="C382" s="332"/>
      <c r="D382" s="280" t="s">
        <v>130</v>
      </c>
      <c r="E382" s="281" t="s">
        <v>128</v>
      </c>
      <c r="F382" s="288">
        <v>2.09</v>
      </c>
      <c r="G382" s="282">
        <v>100.1</v>
      </c>
      <c r="H382" s="278">
        <v>125.13</v>
      </c>
      <c r="I382" s="279">
        <v>261.5217</v>
      </c>
      <c r="J382" s="290"/>
    </row>
    <row r="383" spans="2:10" ht="15.75" thickBot="1">
      <c r="B383" s="335"/>
      <c r="C383" s="332"/>
      <c r="D383" s="280" t="s">
        <v>129</v>
      </c>
      <c r="E383" s="281" t="s">
        <v>128</v>
      </c>
      <c r="F383" s="288">
        <v>0.62</v>
      </c>
      <c r="G383" s="282">
        <v>182.81</v>
      </c>
      <c r="H383" s="278">
        <v>228.51</v>
      </c>
      <c r="I383" s="279">
        <v>141.6762</v>
      </c>
      <c r="J383" s="290"/>
    </row>
    <row r="384" spans="2:10" ht="15.75" thickBot="1">
      <c r="B384" s="335"/>
      <c r="C384" s="332"/>
      <c r="D384" s="280" t="s">
        <v>131</v>
      </c>
      <c r="E384" s="281" t="s">
        <v>128</v>
      </c>
      <c r="F384" s="288">
        <v>0.75</v>
      </c>
      <c r="G384" s="282">
        <v>100.1</v>
      </c>
      <c r="H384" s="278">
        <v>125.13</v>
      </c>
      <c r="I384" s="279">
        <v>93.8475</v>
      </c>
      <c r="J384" s="290"/>
    </row>
    <row r="385" spans="2:10" ht="15.75" thickBot="1">
      <c r="B385" s="335"/>
      <c r="C385" s="332"/>
      <c r="D385" s="280" t="s">
        <v>131</v>
      </c>
      <c r="E385" s="281" t="s">
        <v>128</v>
      </c>
      <c r="F385" s="288">
        <v>73</v>
      </c>
      <c r="G385" s="282">
        <v>6</v>
      </c>
      <c r="H385" s="278">
        <v>7.5</v>
      </c>
      <c r="I385" s="279">
        <v>547.5</v>
      </c>
      <c r="J385" s="290"/>
    </row>
    <row r="386" spans="2:10" ht="15.75" thickBot="1">
      <c r="B386" s="335"/>
      <c r="C386" s="333"/>
      <c r="D386" s="283" t="s">
        <v>132</v>
      </c>
      <c r="E386" s="285" t="s">
        <v>121</v>
      </c>
      <c r="F386" s="288">
        <v>326.82</v>
      </c>
      <c r="G386" s="284">
        <v>1</v>
      </c>
      <c r="H386" s="278">
        <v>1.25</v>
      </c>
      <c r="I386" s="279">
        <v>408.525</v>
      </c>
      <c r="J386" s="49">
        <v>1544.09</v>
      </c>
    </row>
    <row r="387" spans="2:10" ht="15.75" thickBot="1">
      <c r="B387" s="335"/>
      <c r="C387" s="331" t="s">
        <v>29</v>
      </c>
      <c r="D387" s="276" t="s">
        <v>125</v>
      </c>
      <c r="E387" s="277" t="s">
        <v>126</v>
      </c>
      <c r="F387" s="288">
        <v>6.03</v>
      </c>
      <c r="G387" s="278">
        <v>14.5</v>
      </c>
      <c r="H387" s="278">
        <v>18.13</v>
      </c>
      <c r="I387" s="279">
        <v>109.3239</v>
      </c>
      <c r="J387" s="289"/>
    </row>
    <row r="388" spans="2:10" ht="15.75" thickBot="1">
      <c r="B388" s="335"/>
      <c r="C388" s="332"/>
      <c r="D388" s="280" t="s">
        <v>127</v>
      </c>
      <c r="E388" s="281" t="s">
        <v>128</v>
      </c>
      <c r="F388" s="288">
        <v>11.06</v>
      </c>
      <c r="G388" s="282">
        <v>73.93</v>
      </c>
      <c r="H388" s="278">
        <v>92.41</v>
      </c>
      <c r="I388" s="279">
        <v>1022.0546</v>
      </c>
      <c r="J388" s="290"/>
    </row>
    <row r="389" spans="2:10" ht="15.75" thickBot="1">
      <c r="B389" s="335"/>
      <c r="C389" s="332"/>
      <c r="D389" s="280" t="s">
        <v>130</v>
      </c>
      <c r="E389" s="281" t="s">
        <v>128</v>
      </c>
      <c r="F389" s="288">
        <v>0.25</v>
      </c>
      <c r="G389" s="282">
        <v>100.1</v>
      </c>
      <c r="H389" s="278">
        <v>125.13</v>
      </c>
      <c r="I389" s="279">
        <v>31.2825</v>
      </c>
      <c r="J389" s="290"/>
    </row>
    <row r="390" spans="2:10" ht="15.75" thickBot="1">
      <c r="B390" s="335"/>
      <c r="C390" s="332"/>
      <c r="D390" s="280" t="s">
        <v>129</v>
      </c>
      <c r="E390" s="281" t="s">
        <v>128</v>
      </c>
      <c r="F390" s="288">
        <v>0.25</v>
      </c>
      <c r="G390" s="282">
        <v>182.81</v>
      </c>
      <c r="H390" s="278">
        <v>228.51</v>
      </c>
      <c r="I390" s="279">
        <v>57.1275</v>
      </c>
      <c r="J390" s="290"/>
    </row>
    <row r="391" spans="2:10" ht="15.75" thickBot="1">
      <c r="B391" s="335"/>
      <c r="C391" s="332"/>
      <c r="D391" s="280" t="s">
        <v>131</v>
      </c>
      <c r="E391" s="281" t="s">
        <v>128</v>
      </c>
      <c r="F391" s="288">
        <v>0</v>
      </c>
      <c r="G391" s="282">
        <v>100.1</v>
      </c>
      <c r="H391" s="278">
        <v>125.13</v>
      </c>
      <c r="I391" s="279">
        <v>0</v>
      </c>
      <c r="J391" s="290"/>
    </row>
    <row r="392" spans="2:10" ht="15.75" thickBot="1">
      <c r="B392" s="335"/>
      <c r="C392" s="333"/>
      <c r="D392" s="283" t="s">
        <v>132</v>
      </c>
      <c r="E392" s="285" t="s">
        <v>121</v>
      </c>
      <c r="F392" s="288">
        <v>182.84</v>
      </c>
      <c r="G392" s="284">
        <v>1</v>
      </c>
      <c r="H392" s="278">
        <v>1.25</v>
      </c>
      <c r="I392" s="279">
        <v>228.55</v>
      </c>
      <c r="J392" s="49">
        <v>1448.34</v>
      </c>
    </row>
    <row r="393" spans="2:10" ht="15.75" thickBot="1">
      <c r="B393" s="335"/>
      <c r="C393" s="331" t="s">
        <v>30</v>
      </c>
      <c r="D393" s="276" t="s">
        <v>125</v>
      </c>
      <c r="E393" s="277" t="s">
        <v>126</v>
      </c>
      <c r="F393" s="288">
        <v>2.01</v>
      </c>
      <c r="G393" s="278">
        <v>14.5</v>
      </c>
      <c r="H393" s="278">
        <v>18.13</v>
      </c>
      <c r="I393" s="279">
        <v>36.4413</v>
      </c>
      <c r="J393" s="289"/>
    </row>
    <row r="394" spans="2:10" ht="15.75" thickBot="1">
      <c r="B394" s="335"/>
      <c r="C394" s="332"/>
      <c r="D394" s="280" t="s">
        <v>127</v>
      </c>
      <c r="E394" s="281" t="s">
        <v>128</v>
      </c>
      <c r="F394" s="288">
        <v>0.75</v>
      </c>
      <c r="G394" s="282">
        <v>73.93</v>
      </c>
      <c r="H394" s="278">
        <v>92.41</v>
      </c>
      <c r="I394" s="279">
        <v>69.3075</v>
      </c>
      <c r="J394" s="290"/>
    </row>
    <row r="395" spans="2:10" ht="15.75" thickBot="1">
      <c r="B395" s="335"/>
      <c r="C395" s="332"/>
      <c r="D395" s="280" t="s">
        <v>130</v>
      </c>
      <c r="E395" s="281" t="s">
        <v>128</v>
      </c>
      <c r="F395" s="288">
        <v>7.14</v>
      </c>
      <c r="G395" s="282">
        <v>100.1</v>
      </c>
      <c r="H395" s="278">
        <v>125.13</v>
      </c>
      <c r="I395" s="279">
        <v>893.4282</v>
      </c>
      <c r="J395" s="290"/>
    </row>
    <row r="396" spans="2:10" ht="15.75" thickBot="1">
      <c r="B396" s="335"/>
      <c r="C396" s="332"/>
      <c r="D396" s="280" t="s">
        <v>129</v>
      </c>
      <c r="E396" s="281" t="s">
        <v>128</v>
      </c>
      <c r="F396" s="288">
        <v>0.5</v>
      </c>
      <c r="G396" s="282">
        <v>182.81</v>
      </c>
      <c r="H396" s="278">
        <v>228.51</v>
      </c>
      <c r="I396" s="279">
        <v>114.255</v>
      </c>
      <c r="J396" s="290"/>
    </row>
    <row r="397" spans="2:10" ht="15.75" thickBot="1">
      <c r="B397" s="335"/>
      <c r="C397" s="332"/>
      <c r="D397" s="280" t="s">
        <v>131</v>
      </c>
      <c r="E397" s="281" t="s">
        <v>128</v>
      </c>
      <c r="F397" s="288">
        <v>0.25</v>
      </c>
      <c r="G397" s="282">
        <v>100.1</v>
      </c>
      <c r="H397" s="278">
        <v>125.13</v>
      </c>
      <c r="I397" s="279">
        <v>31.2825</v>
      </c>
      <c r="J397" s="290"/>
    </row>
    <row r="398" spans="2:10" ht="15.75" thickBot="1">
      <c r="B398" s="335"/>
      <c r="C398" s="333"/>
      <c r="D398" s="283" t="s">
        <v>132</v>
      </c>
      <c r="E398" s="285" t="s">
        <v>121</v>
      </c>
      <c r="F398" s="288">
        <v>172.88</v>
      </c>
      <c r="G398" s="284">
        <v>1</v>
      </c>
      <c r="H398" s="278">
        <v>1.25</v>
      </c>
      <c r="I398" s="279">
        <v>216.1</v>
      </c>
      <c r="J398" s="49">
        <v>1360.81</v>
      </c>
    </row>
    <row r="399" spans="2:10" ht="15.75" thickBot="1">
      <c r="B399" s="335"/>
      <c r="C399" s="331" t="s">
        <v>31</v>
      </c>
      <c r="D399" s="276" t="s">
        <v>125</v>
      </c>
      <c r="E399" s="277" t="s">
        <v>126</v>
      </c>
      <c r="F399" s="288">
        <v>3.58</v>
      </c>
      <c r="G399" s="278">
        <v>14.5</v>
      </c>
      <c r="H399" s="278">
        <v>18.13</v>
      </c>
      <c r="I399" s="279">
        <v>64.9054</v>
      </c>
      <c r="J399" s="289"/>
    </row>
    <row r="400" spans="2:10" ht="15.75" thickBot="1">
      <c r="B400" s="335"/>
      <c r="C400" s="332"/>
      <c r="D400" s="280" t="s">
        <v>127</v>
      </c>
      <c r="E400" s="281" t="s">
        <v>128</v>
      </c>
      <c r="F400" s="288">
        <v>1.01</v>
      </c>
      <c r="G400" s="282">
        <v>73.93</v>
      </c>
      <c r="H400" s="278">
        <v>92.41</v>
      </c>
      <c r="I400" s="279">
        <v>93.3341</v>
      </c>
      <c r="J400" s="290"/>
    </row>
    <row r="401" spans="2:10" ht="15.75" thickBot="1">
      <c r="B401" s="335"/>
      <c r="C401" s="332"/>
      <c r="D401" s="280" t="s">
        <v>130</v>
      </c>
      <c r="E401" s="281" t="s">
        <v>128</v>
      </c>
      <c r="F401" s="288">
        <v>7.7</v>
      </c>
      <c r="G401" s="282">
        <v>100.1</v>
      </c>
      <c r="H401" s="278">
        <v>125.13</v>
      </c>
      <c r="I401" s="279">
        <v>963.501</v>
      </c>
      <c r="J401" s="290"/>
    </row>
    <row r="402" spans="2:10" ht="15.75" thickBot="1">
      <c r="B402" s="335"/>
      <c r="C402" s="332"/>
      <c r="D402" s="280" t="s">
        <v>129</v>
      </c>
      <c r="E402" s="281" t="s">
        <v>128</v>
      </c>
      <c r="F402" s="288">
        <v>0.62</v>
      </c>
      <c r="G402" s="282">
        <v>182.81</v>
      </c>
      <c r="H402" s="278">
        <v>228.51</v>
      </c>
      <c r="I402" s="279">
        <v>141.6762</v>
      </c>
      <c r="J402" s="290"/>
    </row>
    <row r="403" spans="2:10" ht="15.75" thickBot="1">
      <c r="B403" s="335"/>
      <c r="C403" s="332"/>
      <c r="D403" s="280" t="s">
        <v>131</v>
      </c>
      <c r="E403" s="281" t="s">
        <v>128</v>
      </c>
      <c r="F403" s="288">
        <v>0.54</v>
      </c>
      <c r="G403" s="282">
        <v>100.1</v>
      </c>
      <c r="H403" s="278">
        <v>125.13</v>
      </c>
      <c r="I403" s="279">
        <v>67.5702</v>
      </c>
      <c r="J403" s="290"/>
    </row>
    <row r="404" spans="2:10" ht="15.75" thickBot="1">
      <c r="B404" s="335"/>
      <c r="C404" s="333"/>
      <c r="D404" s="283" t="s">
        <v>132</v>
      </c>
      <c r="E404" s="285" t="s">
        <v>121</v>
      </c>
      <c r="F404" s="288">
        <v>288</v>
      </c>
      <c r="G404" s="284">
        <v>1</v>
      </c>
      <c r="H404" s="278">
        <v>1.25</v>
      </c>
      <c r="I404" s="279">
        <v>360</v>
      </c>
      <c r="J404" s="49">
        <v>1690.99</v>
      </c>
    </row>
    <row r="405" spans="2:10" ht="15.75" thickBot="1">
      <c r="B405" s="335"/>
      <c r="C405" s="331" t="s">
        <v>32</v>
      </c>
      <c r="D405" s="276" t="s">
        <v>125</v>
      </c>
      <c r="E405" s="277" t="s">
        <v>126</v>
      </c>
      <c r="F405" s="288">
        <v>9.24</v>
      </c>
      <c r="G405" s="278">
        <v>14.5</v>
      </c>
      <c r="H405" s="278">
        <v>18.13</v>
      </c>
      <c r="I405" s="279">
        <v>167.5212</v>
      </c>
      <c r="J405" s="289"/>
    </row>
    <row r="406" spans="2:10" ht="15.75" thickBot="1">
      <c r="B406" s="335"/>
      <c r="C406" s="332"/>
      <c r="D406" s="280" t="s">
        <v>127</v>
      </c>
      <c r="E406" s="281" t="s">
        <v>128</v>
      </c>
      <c r="F406" s="288">
        <v>0.5</v>
      </c>
      <c r="G406" s="282">
        <v>73.93</v>
      </c>
      <c r="H406" s="278">
        <v>92.41</v>
      </c>
      <c r="I406" s="279">
        <v>46.205</v>
      </c>
      <c r="J406" s="290"/>
    </row>
    <row r="407" spans="2:10" ht="15.75" thickBot="1">
      <c r="B407" s="336"/>
      <c r="C407" s="332"/>
      <c r="D407" s="280" t="s">
        <v>130</v>
      </c>
      <c r="E407" s="281" t="s">
        <v>128</v>
      </c>
      <c r="F407" s="288">
        <v>0.5</v>
      </c>
      <c r="G407" s="282">
        <v>100.1</v>
      </c>
      <c r="H407" s="278">
        <v>125.13</v>
      </c>
      <c r="I407" s="279">
        <v>62.565</v>
      </c>
      <c r="J407" s="290"/>
    </row>
    <row r="408" spans="2:10" ht="15.75" thickBot="1">
      <c r="B408" s="307" t="s">
        <v>133</v>
      </c>
      <c r="C408" s="332"/>
      <c r="D408" s="280" t="s">
        <v>129</v>
      </c>
      <c r="E408" s="281" t="s">
        <v>128</v>
      </c>
      <c r="F408" s="288">
        <v>4.39</v>
      </c>
      <c r="G408" s="282">
        <v>182.81</v>
      </c>
      <c r="H408" s="278">
        <v>228.51</v>
      </c>
      <c r="I408" s="279">
        <v>1003.1589</v>
      </c>
      <c r="J408" s="290"/>
    </row>
    <row r="409" spans="2:10" ht="15.75" thickBot="1">
      <c r="B409" s="308">
        <v>73</v>
      </c>
      <c r="C409" s="332"/>
      <c r="D409" s="280" t="s">
        <v>131</v>
      </c>
      <c r="E409" s="281" t="s">
        <v>128</v>
      </c>
      <c r="F409" s="288">
        <v>0.25</v>
      </c>
      <c r="G409" s="282">
        <v>100.1</v>
      </c>
      <c r="H409" s="278">
        <v>125.13</v>
      </c>
      <c r="I409" s="279">
        <v>31.2825</v>
      </c>
      <c r="J409" s="290"/>
    </row>
    <row r="410" spans="2:10" ht="15.75" thickBot="1">
      <c r="B410" s="309"/>
      <c r="C410" s="333"/>
      <c r="D410" s="283" t="s">
        <v>132</v>
      </c>
      <c r="E410" s="285" t="s">
        <v>121</v>
      </c>
      <c r="F410" s="288">
        <v>240.38</v>
      </c>
      <c r="G410" s="284">
        <v>1</v>
      </c>
      <c r="H410" s="278">
        <v>1.25</v>
      </c>
      <c r="I410" s="279">
        <v>300.475</v>
      </c>
      <c r="J410" s="49">
        <v>1611.21</v>
      </c>
    </row>
    <row r="411" spans="2:10" ht="16.5" thickBot="1">
      <c r="B411" s="310"/>
      <c r="C411" s="53"/>
      <c r="D411" s="53"/>
      <c r="E411" s="53"/>
      <c r="F411" s="53"/>
      <c r="G411" s="53"/>
      <c r="H411" s="53"/>
      <c r="I411" s="311" t="s">
        <v>63</v>
      </c>
      <c r="J411" s="54">
        <v>10699.99</v>
      </c>
    </row>
    <row r="416" spans="5:7" ht="18.75">
      <c r="E416" s="286" t="s">
        <v>112</v>
      </c>
      <c r="F416" s="1"/>
      <c r="G416" s="1"/>
    </row>
    <row r="417" spans="5:9" ht="15">
      <c r="E417" s="56" t="s">
        <v>113</v>
      </c>
      <c r="F417" s="1"/>
      <c r="G417" s="1"/>
      <c r="I417" s="1" t="s">
        <v>114</v>
      </c>
    </row>
    <row r="418" spans="5:7" ht="18.75">
      <c r="E418" s="61" t="s">
        <v>134</v>
      </c>
      <c r="F418" s="1"/>
      <c r="G418" s="1"/>
    </row>
    <row r="419" ht="15.75" thickBot="1"/>
    <row r="420" spans="2:10" ht="30.75" thickBot="1">
      <c r="B420" s="48" t="s">
        <v>72</v>
      </c>
      <c r="C420" s="50" t="s">
        <v>60</v>
      </c>
      <c r="D420" s="50" t="s">
        <v>120</v>
      </c>
      <c r="E420" s="50" t="s">
        <v>121</v>
      </c>
      <c r="F420" s="50" t="s">
        <v>122</v>
      </c>
      <c r="G420" s="50" t="s">
        <v>123</v>
      </c>
      <c r="H420" s="50" t="s">
        <v>124</v>
      </c>
      <c r="I420" s="287" t="s">
        <v>135</v>
      </c>
      <c r="J420" s="51" t="s">
        <v>61</v>
      </c>
    </row>
    <row r="421" spans="2:10" ht="15.75" thickBot="1">
      <c r="B421" s="328" t="s">
        <v>13</v>
      </c>
      <c r="C421" s="331" t="s">
        <v>26</v>
      </c>
      <c r="D421" s="276" t="s">
        <v>125</v>
      </c>
      <c r="E421" s="277" t="s">
        <v>126</v>
      </c>
      <c r="F421" s="288">
        <v>10.99</v>
      </c>
      <c r="G421" s="278">
        <v>14.5</v>
      </c>
      <c r="H421" s="278">
        <v>18.13</v>
      </c>
      <c r="I421" s="279">
        <v>199.25</v>
      </c>
      <c r="J421" s="289"/>
    </row>
    <row r="422" spans="2:10" ht="15.75" thickBot="1">
      <c r="B422" s="329"/>
      <c r="C422" s="332"/>
      <c r="D422" s="280" t="s">
        <v>127</v>
      </c>
      <c r="E422" s="281" t="s">
        <v>128</v>
      </c>
      <c r="F422" s="288">
        <v>15.82</v>
      </c>
      <c r="G422" s="282">
        <v>73.93</v>
      </c>
      <c r="H422" s="278">
        <v>92.41</v>
      </c>
      <c r="I422" s="279">
        <v>1461.93</v>
      </c>
      <c r="J422" s="290"/>
    </row>
    <row r="423" spans="2:10" ht="15.75" thickBot="1">
      <c r="B423" s="329"/>
      <c r="C423" s="332"/>
      <c r="D423" s="280" t="s">
        <v>130</v>
      </c>
      <c r="E423" s="281" t="s">
        <v>128</v>
      </c>
      <c r="F423" s="288">
        <v>5.23</v>
      </c>
      <c r="G423" s="282">
        <v>100.1</v>
      </c>
      <c r="H423" s="278">
        <v>125.13</v>
      </c>
      <c r="I423" s="279">
        <v>654.43</v>
      </c>
      <c r="J423" s="290"/>
    </row>
    <row r="424" spans="2:10" ht="15.75" thickBot="1">
      <c r="B424" s="329"/>
      <c r="C424" s="332"/>
      <c r="D424" s="280" t="s">
        <v>129</v>
      </c>
      <c r="E424" s="281" t="s">
        <v>128</v>
      </c>
      <c r="F424" s="288">
        <v>2.09</v>
      </c>
      <c r="G424" s="282">
        <v>182.81</v>
      </c>
      <c r="H424" s="278">
        <v>228.51</v>
      </c>
      <c r="I424" s="279">
        <v>477.59</v>
      </c>
      <c r="J424" s="290"/>
    </row>
    <row r="425" spans="2:10" ht="15.75" thickBot="1">
      <c r="B425" s="329"/>
      <c r="C425" s="332"/>
      <c r="D425" s="280" t="s">
        <v>131</v>
      </c>
      <c r="E425" s="281" t="s">
        <v>128</v>
      </c>
      <c r="F425" s="288">
        <v>0</v>
      </c>
      <c r="G425" s="282">
        <v>100.1</v>
      </c>
      <c r="H425" s="278">
        <v>125.13</v>
      </c>
      <c r="I425" s="279">
        <v>0</v>
      </c>
      <c r="J425" s="290"/>
    </row>
    <row r="426" spans="2:10" ht="15.75" thickBot="1">
      <c r="B426" s="329"/>
      <c r="C426" s="333"/>
      <c r="D426" s="283" t="s">
        <v>132</v>
      </c>
      <c r="E426" s="285" t="s">
        <v>121</v>
      </c>
      <c r="F426" s="288">
        <v>931.62</v>
      </c>
      <c r="G426" s="284">
        <v>1</v>
      </c>
      <c r="H426" s="278">
        <v>1.25</v>
      </c>
      <c r="I426" s="279">
        <v>1164.53</v>
      </c>
      <c r="J426" s="49">
        <v>3957.7300000000005</v>
      </c>
    </row>
    <row r="427" spans="2:10" ht="15.75" thickBot="1">
      <c r="B427" s="329"/>
      <c r="C427" s="331" t="s">
        <v>27</v>
      </c>
      <c r="D427" s="293" t="s">
        <v>125</v>
      </c>
      <c r="E427" s="294" t="s">
        <v>126</v>
      </c>
      <c r="F427" s="288">
        <v>7.25</v>
      </c>
      <c r="G427" s="296">
        <v>14.5</v>
      </c>
      <c r="H427" s="278">
        <v>18.13</v>
      </c>
      <c r="I427" s="279">
        <v>131.44</v>
      </c>
      <c r="J427" s="297"/>
    </row>
    <row r="428" spans="2:10" ht="15.75" thickBot="1">
      <c r="B428" s="329"/>
      <c r="C428" s="332"/>
      <c r="D428" s="298" t="s">
        <v>127</v>
      </c>
      <c r="E428" s="299" t="s">
        <v>128</v>
      </c>
      <c r="F428" s="288">
        <v>1.29</v>
      </c>
      <c r="G428" s="301">
        <v>73.93</v>
      </c>
      <c r="H428" s="278">
        <v>92.41</v>
      </c>
      <c r="I428" s="279">
        <v>119.21</v>
      </c>
      <c r="J428" s="302"/>
    </row>
    <row r="429" spans="2:10" ht="15.75" thickBot="1">
      <c r="B429" s="329"/>
      <c r="C429" s="332"/>
      <c r="D429" s="298" t="s">
        <v>130</v>
      </c>
      <c r="E429" s="299" t="s">
        <v>128</v>
      </c>
      <c r="F429" s="288">
        <v>2.98</v>
      </c>
      <c r="G429" s="301">
        <v>100.1</v>
      </c>
      <c r="H429" s="278">
        <v>125.13</v>
      </c>
      <c r="I429" s="279">
        <v>372.89</v>
      </c>
      <c r="J429" s="302"/>
    </row>
    <row r="430" spans="2:10" ht="15.75" thickBot="1">
      <c r="B430" s="329"/>
      <c r="C430" s="332"/>
      <c r="D430" s="298" t="s">
        <v>129</v>
      </c>
      <c r="E430" s="299" t="s">
        <v>128</v>
      </c>
      <c r="F430" s="288">
        <v>3.18</v>
      </c>
      <c r="G430" s="301">
        <v>182.81</v>
      </c>
      <c r="H430" s="278">
        <v>228.51</v>
      </c>
      <c r="I430" s="279">
        <v>726.66</v>
      </c>
      <c r="J430" s="302"/>
    </row>
    <row r="431" spans="2:10" ht="15.75" thickBot="1">
      <c r="B431" s="329"/>
      <c r="C431" s="332"/>
      <c r="D431" s="298" t="s">
        <v>131</v>
      </c>
      <c r="E431" s="299" t="s">
        <v>128</v>
      </c>
      <c r="F431" s="288">
        <v>1.53</v>
      </c>
      <c r="G431" s="301">
        <v>100.1</v>
      </c>
      <c r="H431" s="278">
        <v>125.13</v>
      </c>
      <c r="I431" s="279">
        <v>191.45</v>
      </c>
      <c r="J431" s="302"/>
    </row>
    <row r="432" spans="2:10" ht="15.75" thickBot="1">
      <c r="B432" s="329"/>
      <c r="C432" s="333"/>
      <c r="D432" s="303" t="s">
        <v>132</v>
      </c>
      <c r="E432" s="304" t="s">
        <v>121</v>
      </c>
      <c r="F432" s="288">
        <v>669.76</v>
      </c>
      <c r="G432" s="306">
        <v>1</v>
      </c>
      <c r="H432" s="278">
        <v>1.25</v>
      </c>
      <c r="I432" s="279">
        <v>837.2</v>
      </c>
      <c r="J432" s="52">
        <v>2378.85</v>
      </c>
    </row>
    <row r="433" spans="2:10" ht="15.75" thickBot="1">
      <c r="B433" s="329"/>
      <c r="C433" s="331" t="s">
        <v>28</v>
      </c>
      <c r="D433" s="276" t="s">
        <v>125</v>
      </c>
      <c r="E433" s="277" t="s">
        <v>126</v>
      </c>
      <c r="F433" s="288">
        <v>3.87</v>
      </c>
      <c r="G433" s="278">
        <v>14.5</v>
      </c>
      <c r="H433" s="278">
        <v>18.13</v>
      </c>
      <c r="I433" s="279">
        <v>70.16</v>
      </c>
      <c r="J433" s="289"/>
    </row>
    <row r="434" spans="2:10" ht="15.75" thickBot="1">
      <c r="B434" s="329"/>
      <c r="C434" s="332"/>
      <c r="D434" s="280" t="s">
        <v>127</v>
      </c>
      <c r="E434" s="281" t="s">
        <v>128</v>
      </c>
      <c r="F434" s="288">
        <v>1.29</v>
      </c>
      <c r="G434" s="282">
        <v>73.93</v>
      </c>
      <c r="H434" s="278">
        <v>92.41</v>
      </c>
      <c r="I434" s="279">
        <v>119.21</v>
      </c>
      <c r="J434" s="290"/>
    </row>
    <row r="435" spans="2:10" ht="15.75" thickBot="1">
      <c r="B435" s="329"/>
      <c r="C435" s="332"/>
      <c r="D435" s="280" t="s">
        <v>130</v>
      </c>
      <c r="E435" s="281" t="s">
        <v>128</v>
      </c>
      <c r="F435" s="288">
        <v>4.35</v>
      </c>
      <c r="G435" s="282">
        <v>100.1</v>
      </c>
      <c r="H435" s="278">
        <v>125.13</v>
      </c>
      <c r="I435" s="279">
        <v>544.32</v>
      </c>
      <c r="J435" s="290"/>
    </row>
    <row r="436" spans="2:10" ht="15.75" thickBot="1">
      <c r="B436" s="329"/>
      <c r="C436" s="332"/>
      <c r="D436" s="280" t="s">
        <v>129</v>
      </c>
      <c r="E436" s="281" t="s">
        <v>128</v>
      </c>
      <c r="F436" s="288">
        <v>1.29</v>
      </c>
      <c r="G436" s="282">
        <v>182.81</v>
      </c>
      <c r="H436" s="278">
        <v>228.51</v>
      </c>
      <c r="I436" s="279">
        <v>294.78</v>
      </c>
      <c r="J436" s="290"/>
    </row>
    <row r="437" spans="2:10" ht="15.75" thickBot="1">
      <c r="B437" s="329"/>
      <c r="C437" s="332"/>
      <c r="D437" s="280" t="s">
        <v>131</v>
      </c>
      <c r="E437" s="281" t="s">
        <v>128</v>
      </c>
      <c r="F437" s="288">
        <v>1.57</v>
      </c>
      <c r="G437" s="282">
        <v>100.1</v>
      </c>
      <c r="H437" s="278">
        <v>125.13</v>
      </c>
      <c r="I437" s="279">
        <v>196.45</v>
      </c>
      <c r="J437" s="290"/>
    </row>
    <row r="438" spans="2:10" ht="15.75" thickBot="1">
      <c r="B438" s="329"/>
      <c r="C438" s="332"/>
      <c r="D438" s="280" t="s">
        <v>131</v>
      </c>
      <c r="E438" s="281" t="s">
        <v>128</v>
      </c>
      <c r="F438" s="288">
        <v>152</v>
      </c>
      <c r="G438" s="282">
        <v>6</v>
      </c>
      <c r="H438" s="278">
        <v>7.5</v>
      </c>
      <c r="I438" s="279">
        <v>1140</v>
      </c>
      <c r="J438" s="290"/>
    </row>
    <row r="439" spans="2:10" ht="15.75" thickBot="1">
      <c r="B439" s="329"/>
      <c r="C439" s="333"/>
      <c r="D439" s="283" t="s">
        <v>132</v>
      </c>
      <c r="E439" s="285" t="s">
        <v>121</v>
      </c>
      <c r="F439" s="288">
        <v>680.49</v>
      </c>
      <c r="G439" s="284">
        <v>1</v>
      </c>
      <c r="H439" s="278">
        <v>1.25</v>
      </c>
      <c r="I439" s="279">
        <v>850.61</v>
      </c>
      <c r="J439" s="49">
        <v>3215.53</v>
      </c>
    </row>
    <row r="440" spans="2:10" ht="15.75" thickBot="1">
      <c r="B440" s="329"/>
      <c r="C440" s="331" t="s">
        <v>29</v>
      </c>
      <c r="D440" s="276" t="s">
        <v>125</v>
      </c>
      <c r="E440" s="277" t="s">
        <v>126</v>
      </c>
      <c r="F440" s="288">
        <v>12.56</v>
      </c>
      <c r="G440" s="278">
        <v>14.5</v>
      </c>
      <c r="H440" s="278">
        <v>18.13</v>
      </c>
      <c r="I440" s="279">
        <v>227.71</v>
      </c>
      <c r="J440" s="289"/>
    </row>
    <row r="441" spans="2:10" ht="15.75" thickBot="1">
      <c r="B441" s="329"/>
      <c r="C441" s="332"/>
      <c r="D441" s="280" t="s">
        <v>127</v>
      </c>
      <c r="E441" s="281" t="s">
        <v>128</v>
      </c>
      <c r="F441" s="288">
        <v>23.03</v>
      </c>
      <c r="G441" s="282">
        <v>73.93</v>
      </c>
      <c r="H441" s="278">
        <v>92.41</v>
      </c>
      <c r="I441" s="279">
        <v>2128.2</v>
      </c>
      <c r="J441" s="290"/>
    </row>
    <row r="442" spans="2:10" ht="15.75" thickBot="1">
      <c r="B442" s="329"/>
      <c r="C442" s="332"/>
      <c r="D442" s="280" t="s">
        <v>130</v>
      </c>
      <c r="E442" s="281" t="s">
        <v>128</v>
      </c>
      <c r="F442" s="288">
        <v>0.52</v>
      </c>
      <c r="G442" s="282">
        <v>100.1</v>
      </c>
      <c r="H442" s="278">
        <v>125.13</v>
      </c>
      <c r="I442" s="279">
        <v>65.07</v>
      </c>
      <c r="J442" s="290"/>
    </row>
    <row r="443" spans="2:10" ht="15.75" thickBot="1">
      <c r="B443" s="329"/>
      <c r="C443" s="332"/>
      <c r="D443" s="280" t="s">
        <v>129</v>
      </c>
      <c r="E443" s="281" t="s">
        <v>128</v>
      </c>
      <c r="F443" s="288">
        <v>0.52</v>
      </c>
      <c r="G443" s="282">
        <v>182.81</v>
      </c>
      <c r="H443" s="278">
        <v>228.51</v>
      </c>
      <c r="I443" s="279">
        <v>118.83</v>
      </c>
      <c r="J443" s="290"/>
    </row>
    <row r="444" spans="2:10" ht="15.75" thickBot="1">
      <c r="B444" s="329"/>
      <c r="C444" s="332"/>
      <c r="D444" s="280" t="s">
        <v>131</v>
      </c>
      <c r="E444" s="281" t="s">
        <v>128</v>
      </c>
      <c r="F444" s="288">
        <v>0</v>
      </c>
      <c r="G444" s="282">
        <v>100.1</v>
      </c>
      <c r="H444" s="278">
        <v>125.13</v>
      </c>
      <c r="I444" s="279">
        <v>0</v>
      </c>
      <c r="J444" s="290"/>
    </row>
    <row r="445" spans="2:10" ht="15.75" thickBot="1">
      <c r="B445" s="329"/>
      <c r="C445" s="333"/>
      <c r="D445" s="283" t="s">
        <v>132</v>
      </c>
      <c r="E445" s="285" t="s">
        <v>121</v>
      </c>
      <c r="F445" s="288">
        <v>380.7</v>
      </c>
      <c r="G445" s="284">
        <v>1</v>
      </c>
      <c r="H445" s="278">
        <v>1.25</v>
      </c>
      <c r="I445" s="279">
        <v>475.88</v>
      </c>
      <c r="J445" s="49">
        <v>3015.69</v>
      </c>
    </row>
    <row r="446" spans="2:10" ht="15.75" thickBot="1">
      <c r="B446" s="329"/>
      <c r="C446" s="331" t="s">
        <v>30</v>
      </c>
      <c r="D446" s="276" t="s">
        <v>125</v>
      </c>
      <c r="E446" s="277" t="s">
        <v>126</v>
      </c>
      <c r="F446" s="288">
        <v>4.19</v>
      </c>
      <c r="G446" s="278">
        <v>14.5</v>
      </c>
      <c r="H446" s="278">
        <v>18.13</v>
      </c>
      <c r="I446" s="279">
        <v>75.96</v>
      </c>
      <c r="J446" s="289"/>
    </row>
    <row r="447" spans="2:10" ht="15.75" thickBot="1">
      <c r="B447" s="329"/>
      <c r="C447" s="332"/>
      <c r="D447" s="280" t="s">
        <v>127</v>
      </c>
      <c r="E447" s="281" t="s">
        <v>128</v>
      </c>
      <c r="F447" s="288">
        <v>1.57</v>
      </c>
      <c r="G447" s="282">
        <v>73.93</v>
      </c>
      <c r="H447" s="278">
        <v>92.41</v>
      </c>
      <c r="I447" s="279">
        <v>145.08</v>
      </c>
      <c r="J447" s="290"/>
    </row>
    <row r="448" spans="2:10" ht="15.75" thickBot="1">
      <c r="B448" s="329"/>
      <c r="C448" s="332"/>
      <c r="D448" s="280" t="s">
        <v>130</v>
      </c>
      <c r="E448" s="281" t="s">
        <v>128</v>
      </c>
      <c r="F448" s="288">
        <v>14.86</v>
      </c>
      <c r="G448" s="282">
        <v>100.1</v>
      </c>
      <c r="H448" s="278">
        <v>125.13</v>
      </c>
      <c r="I448" s="279">
        <v>1859.43</v>
      </c>
      <c r="J448" s="290"/>
    </row>
    <row r="449" spans="2:10" ht="15.75" thickBot="1">
      <c r="B449" s="329"/>
      <c r="C449" s="332"/>
      <c r="D449" s="280" t="s">
        <v>129</v>
      </c>
      <c r="E449" s="281" t="s">
        <v>128</v>
      </c>
      <c r="F449" s="288">
        <v>1.05</v>
      </c>
      <c r="G449" s="282">
        <v>182.81</v>
      </c>
      <c r="H449" s="278">
        <v>228.51</v>
      </c>
      <c r="I449" s="279">
        <v>239.94</v>
      </c>
      <c r="J449" s="290"/>
    </row>
    <row r="450" spans="2:10" ht="15.75" thickBot="1">
      <c r="B450" s="329"/>
      <c r="C450" s="332"/>
      <c r="D450" s="280" t="s">
        <v>131</v>
      </c>
      <c r="E450" s="281" t="s">
        <v>128</v>
      </c>
      <c r="F450" s="288">
        <v>0.52</v>
      </c>
      <c r="G450" s="282">
        <v>100.1</v>
      </c>
      <c r="H450" s="278">
        <v>125.13</v>
      </c>
      <c r="I450" s="279">
        <v>65.07</v>
      </c>
      <c r="J450" s="290"/>
    </row>
    <row r="451" spans="2:10" ht="15.75" thickBot="1">
      <c r="B451" s="329"/>
      <c r="C451" s="333"/>
      <c r="D451" s="283" t="s">
        <v>132</v>
      </c>
      <c r="E451" s="285" t="s">
        <v>121</v>
      </c>
      <c r="F451" s="288">
        <v>359.98</v>
      </c>
      <c r="G451" s="284">
        <v>1</v>
      </c>
      <c r="H451" s="278">
        <v>1.25</v>
      </c>
      <c r="I451" s="279">
        <v>449.98</v>
      </c>
      <c r="J451" s="49">
        <v>2835.4600000000005</v>
      </c>
    </row>
    <row r="452" spans="2:10" ht="15.75" thickBot="1">
      <c r="B452" s="329"/>
      <c r="C452" s="331" t="s">
        <v>31</v>
      </c>
      <c r="D452" s="276" t="s">
        <v>125</v>
      </c>
      <c r="E452" s="277" t="s">
        <v>126</v>
      </c>
      <c r="F452" s="288">
        <v>7.45</v>
      </c>
      <c r="G452" s="278">
        <v>14.5</v>
      </c>
      <c r="H452" s="278">
        <v>18.13</v>
      </c>
      <c r="I452" s="279">
        <v>135.07</v>
      </c>
      <c r="J452" s="289"/>
    </row>
    <row r="453" spans="2:10" ht="15.75" thickBot="1">
      <c r="B453" s="329"/>
      <c r="C453" s="332"/>
      <c r="D453" s="280" t="s">
        <v>127</v>
      </c>
      <c r="E453" s="281" t="s">
        <v>128</v>
      </c>
      <c r="F453" s="288">
        <v>2.09</v>
      </c>
      <c r="G453" s="282">
        <v>73.93</v>
      </c>
      <c r="H453" s="278">
        <v>92.41</v>
      </c>
      <c r="I453" s="279">
        <v>193.14</v>
      </c>
      <c r="J453" s="290"/>
    </row>
    <row r="454" spans="2:10" ht="15.75" thickBot="1">
      <c r="B454" s="329"/>
      <c r="C454" s="332"/>
      <c r="D454" s="280" t="s">
        <v>130</v>
      </c>
      <c r="E454" s="281" t="s">
        <v>128</v>
      </c>
      <c r="F454" s="288">
        <v>16.03</v>
      </c>
      <c r="G454" s="282">
        <v>100.1</v>
      </c>
      <c r="H454" s="278">
        <v>125.13</v>
      </c>
      <c r="I454" s="279">
        <v>2005.83</v>
      </c>
      <c r="J454" s="290"/>
    </row>
    <row r="455" spans="2:10" ht="15.75" thickBot="1">
      <c r="B455" s="329"/>
      <c r="C455" s="332"/>
      <c r="D455" s="280" t="s">
        <v>129</v>
      </c>
      <c r="E455" s="281" t="s">
        <v>128</v>
      </c>
      <c r="F455" s="288">
        <v>1.29</v>
      </c>
      <c r="G455" s="282">
        <v>182.81</v>
      </c>
      <c r="H455" s="278">
        <v>228.51</v>
      </c>
      <c r="I455" s="279">
        <v>294.78</v>
      </c>
      <c r="J455" s="290"/>
    </row>
    <row r="456" spans="2:10" ht="15.75" thickBot="1">
      <c r="B456" s="329"/>
      <c r="C456" s="332"/>
      <c r="D456" s="280" t="s">
        <v>131</v>
      </c>
      <c r="E456" s="281" t="s">
        <v>128</v>
      </c>
      <c r="F456" s="288">
        <v>1.13</v>
      </c>
      <c r="G456" s="282">
        <v>100.1</v>
      </c>
      <c r="H456" s="278">
        <v>125.13</v>
      </c>
      <c r="I456" s="279">
        <v>141.4</v>
      </c>
      <c r="J456" s="290"/>
    </row>
    <row r="457" spans="2:10" ht="15.75" thickBot="1">
      <c r="B457" s="329"/>
      <c r="C457" s="333"/>
      <c r="D457" s="283" t="s">
        <v>132</v>
      </c>
      <c r="E457" s="285" t="s">
        <v>121</v>
      </c>
      <c r="F457" s="288">
        <v>599.68</v>
      </c>
      <c r="G457" s="284">
        <v>1</v>
      </c>
      <c r="H457" s="278">
        <v>1.25</v>
      </c>
      <c r="I457" s="279">
        <v>749.6</v>
      </c>
      <c r="J457" s="49">
        <v>3519.8199999999997</v>
      </c>
    </row>
    <row r="458" spans="2:10" ht="15.75" thickBot="1">
      <c r="B458" s="329"/>
      <c r="C458" s="331" t="s">
        <v>32</v>
      </c>
      <c r="D458" s="276" t="s">
        <v>125</v>
      </c>
      <c r="E458" s="277" t="s">
        <v>126</v>
      </c>
      <c r="F458" s="288">
        <v>19.25</v>
      </c>
      <c r="G458" s="278">
        <v>14.5</v>
      </c>
      <c r="H458" s="278">
        <v>18.13</v>
      </c>
      <c r="I458" s="279">
        <v>349</v>
      </c>
      <c r="J458" s="289"/>
    </row>
    <row r="459" spans="2:10" ht="15.75" thickBot="1">
      <c r="B459" s="329"/>
      <c r="C459" s="332"/>
      <c r="D459" s="280" t="s">
        <v>127</v>
      </c>
      <c r="E459" s="281" t="s">
        <v>128</v>
      </c>
      <c r="F459" s="288">
        <v>1.05</v>
      </c>
      <c r="G459" s="282">
        <v>73.93</v>
      </c>
      <c r="H459" s="278">
        <v>92.41</v>
      </c>
      <c r="I459" s="279">
        <v>97.03</v>
      </c>
      <c r="J459" s="290"/>
    </row>
    <row r="460" spans="2:10" ht="15.75" thickBot="1">
      <c r="B460" s="330"/>
      <c r="C460" s="332"/>
      <c r="D460" s="280" t="s">
        <v>130</v>
      </c>
      <c r="E460" s="281" t="s">
        <v>128</v>
      </c>
      <c r="F460" s="288">
        <v>1.05</v>
      </c>
      <c r="G460" s="282">
        <v>100.1</v>
      </c>
      <c r="H460" s="278">
        <v>125.13</v>
      </c>
      <c r="I460" s="279">
        <v>131.39</v>
      </c>
      <c r="J460" s="290"/>
    </row>
    <row r="461" spans="2:10" ht="15.75" thickBot="1">
      <c r="B461" s="307" t="s">
        <v>133</v>
      </c>
      <c r="C461" s="332"/>
      <c r="D461" s="280" t="s">
        <v>129</v>
      </c>
      <c r="E461" s="281" t="s">
        <v>128</v>
      </c>
      <c r="F461" s="288">
        <v>9.14</v>
      </c>
      <c r="G461" s="282">
        <v>182.81</v>
      </c>
      <c r="H461" s="278">
        <v>228.51</v>
      </c>
      <c r="I461" s="279">
        <v>2088.58</v>
      </c>
      <c r="J461" s="290"/>
    </row>
    <row r="462" spans="2:10" ht="15.75" thickBot="1">
      <c r="B462" s="308">
        <v>152</v>
      </c>
      <c r="C462" s="332"/>
      <c r="D462" s="280" t="s">
        <v>131</v>
      </c>
      <c r="E462" s="281" t="s">
        <v>128</v>
      </c>
      <c r="F462" s="288">
        <v>0.52</v>
      </c>
      <c r="G462" s="282">
        <v>100.1</v>
      </c>
      <c r="H462" s="278">
        <v>125.13</v>
      </c>
      <c r="I462" s="279">
        <v>65.07</v>
      </c>
      <c r="J462" s="290"/>
    </row>
    <row r="463" spans="2:10" ht="15.75" thickBot="1">
      <c r="B463" s="309"/>
      <c r="C463" s="333"/>
      <c r="D463" s="283" t="s">
        <v>132</v>
      </c>
      <c r="E463" s="285" t="s">
        <v>121</v>
      </c>
      <c r="F463" s="288">
        <v>500.52</v>
      </c>
      <c r="G463" s="284">
        <v>1</v>
      </c>
      <c r="H463" s="278">
        <v>1.25</v>
      </c>
      <c r="I463" s="279">
        <v>625.65</v>
      </c>
      <c r="J463" s="49">
        <v>3356.7200000000003</v>
      </c>
    </row>
    <row r="464" spans="2:10" ht="16.5" thickBot="1">
      <c r="B464" s="310"/>
      <c r="C464" s="53"/>
      <c r="D464" s="53"/>
      <c r="E464" s="53"/>
      <c r="F464" s="53"/>
      <c r="G464" s="53"/>
      <c r="H464" s="53"/>
      <c r="I464" s="311" t="s">
        <v>63</v>
      </c>
      <c r="J464" s="54">
        <v>22279.800000000003</v>
      </c>
    </row>
    <row r="467" spans="5:7" ht="18.75">
      <c r="E467" s="286" t="s">
        <v>112</v>
      </c>
      <c r="F467" s="1"/>
      <c r="G467" s="1"/>
    </row>
    <row r="468" spans="5:9" ht="15">
      <c r="E468" s="56" t="s">
        <v>113</v>
      </c>
      <c r="F468" s="1"/>
      <c r="G468" s="1"/>
      <c r="I468" s="1" t="s">
        <v>114</v>
      </c>
    </row>
    <row r="469" spans="5:7" ht="18.75">
      <c r="E469" s="61" t="s">
        <v>134</v>
      </c>
      <c r="F469" s="1"/>
      <c r="G469" s="1"/>
    </row>
    <row r="470" ht="15.75" thickBot="1"/>
    <row r="471" spans="2:10" ht="30.75" thickBot="1">
      <c r="B471" s="48" t="s">
        <v>73</v>
      </c>
      <c r="C471" s="50" t="s">
        <v>60</v>
      </c>
      <c r="D471" s="50" t="s">
        <v>120</v>
      </c>
      <c r="E471" s="50" t="s">
        <v>121</v>
      </c>
      <c r="F471" s="50" t="s">
        <v>122</v>
      </c>
      <c r="G471" s="50" t="s">
        <v>123</v>
      </c>
      <c r="H471" s="50" t="s">
        <v>124</v>
      </c>
      <c r="I471" s="287" t="s">
        <v>135</v>
      </c>
      <c r="J471" s="51" t="s">
        <v>61</v>
      </c>
    </row>
    <row r="472" spans="2:10" ht="15.75" thickBot="1">
      <c r="B472" s="328" t="s">
        <v>4</v>
      </c>
      <c r="C472" s="331" t="s">
        <v>26</v>
      </c>
      <c r="D472" s="276" t="s">
        <v>125</v>
      </c>
      <c r="E472" s="277" t="s">
        <v>126</v>
      </c>
      <c r="F472" s="288">
        <v>20.25</v>
      </c>
      <c r="G472" s="278">
        <v>14.5</v>
      </c>
      <c r="H472" s="278">
        <v>18.13</v>
      </c>
      <c r="I472" s="279">
        <v>367.13</v>
      </c>
      <c r="J472" s="289"/>
    </row>
    <row r="473" spans="2:10" ht="15.75" thickBot="1">
      <c r="B473" s="329"/>
      <c r="C473" s="332"/>
      <c r="D473" s="280" t="s">
        <v>127</v>
      </c>
      <c r="E473" s="281" t="s">
        <v>128</v>
      </c>
      <c r="F473" s="288">
        <v>29.15</v>
      </c>
      <c r="G473" s="282">
        <v>73.93</v>
      </c>
      <c r="H473" s="278">
        <v>92.41</v>
      </c>
      <c r="I473" s="279">
        <v>2693.75</v>
      </c>
      <c r="J473" s="290"/>
    </row>
    <row r="474" spans="2:10" ht="15.75" thickBot="1">
      <c r="B474" s="329"/>
      <c r="C474" s="332"/>
      <c r="D474" s="280" t="s">
        <v>130</v>
      </c>
      <c r="E474" s="281" t="s">
        <v>128</v>
      </c>
      <c r="F474" s="288">
        <v>9.64</v>
      </c>
      <c r="G474" s="282">
        <v>100.1</v>
      </c>
      <c r="H474" s="278">
        <v>125.13</v>
      </c>
      <c r="I474" s="279">
        <v>1206.25</v>
      </c>
      <c r="J474" s="290"/>
    </row>
    <row r="475" spans="2:10" ht="15.75" thickBot="1">
      <c r="B475" s="329"/>
      <c r="C475" s="332"/>
      <c r="D475" s="280" t="s">
        <v>129</v>
      </c>
      <c r="E475" s="281" t="s">
        <v>128</v>
      </c>
      <c r="F475" s="288">
        <v>3.86</v>
      </c>
      <c r="G475" s="282">
        <v>182.81</v>
      </c>
      <c r="H475" s="278">
        <v>228.51</v>
      </c>
      <c r="I475" s="279">
        <v>882.05</v>
      </c>
      <c r="J475" s="290"/>
    </row>
    <row r="476" spans="2:10" ht="15.75" thickBot="1">
      <c r="B476" s="329"/>
      <c r="C476" s="332"/>
      <c r="D476" s="280" t="s">
        <v>131</v>
      </c>
      <c r="E476" s="281" t="s">
        <v>128</v>
      </c>
      <c r="F476" s="288">
        <v>0</v>
      </c>
      <c r="G476" s="282">
        <v>100.1</v>
      </c>
      <c r="H476" s="278">
        <v>125.13</v>
      </c>
      <c r="I476" s="279">
        <v>0</v>
      </c>
      <c r="J476" s="290"/>
    </row>
    <row r="477" spans="2:10" ht="15.75" thickBot="1">
      <c r="B477" s="329"/>
      <c r="C477" s="333"/>
      <c r="D477" s="283" t="s">
        <v>132</v>
      </c>
      <c r="E477" s="285" t="s">
        <v>121</v>
      </c>
      <c r="F477" s="288">
        <v>1716.14</v>
      </c>
      <c r="G477" s="284">
        <v>1</v>
      </c>
      <c r="H477" s="278">
        <v>1.25</v>
      </c>
      <c r="I477" s="279">
        <v>2145.18</v>
      </c>
      <c r="J477" s="49">
        <v>7294.360000000001</v>
      </c>
    </row>
    <row r="478" spans="2:10" ht="15.75" thickBot="1">
      <c r="B478" s="329"/>
      <c r="C478" s="331" t="s">
        <v>27</v>
      </c>
      <c r="D478" s="293" t="s">
        <v>125</v>
      </c>
      <c r="E478" s="294" t="s">
        <v>126</v>
      </c>
      <c r="F478" s="288">
        <v>13.35</v>
      </c>
      <c r="G478" s="296">
        <v>14.5</v>
      </c>
      <c r="H478" s="278">
        <v>18.13</v>
      </c>
      <c r="I478" s="279">
        <v>242.04</v>
      </c>
      <c r="J478" s="297"/>
    </row>
    <row r="479" spans="2:10" ht="15.75" thickBot="1">
      <c r="B479" s="329"/>
      <c r="C479" s="332"/>
      <c r="D479" s="298" t="s">
        <v>127</v>
      </c>
      <c r="E479" s="299" t="s">
        <v>128</v>
      </c>
      <c r="F479" s="288">
        <v>2.37</v>
      </c>
      <c r="G479" s="301">
        <v>73.93</v>
      </c>
      <c r="H479" s="278">
        <v>92.41</v>
      </c>
      <c r="I479" s="279">
        <v>219.01</v>
      </c>
      <c r="J479" s="302"/>
    </row>
    <row r="480" spans="2:10" ht="15.75" thickBot="1">
      <c r="B480" s="329"/>
      <c r="C480" s="332"/>
      <c r="D480" s="298" t="s">
        <v>130</v>
      </c>
      <c r="E480" s="299" t="s">
        <v>128</v>
      </c>
      <c r="F480" s="288">
        <v>5.49</v>
      </c>
      <c r="G480" s="301">
        <v>100.1</v>
      </c>
      <c r="H480" s="278">
        <v>125.13</v>
      </c>
      <c r="I480" s="279">
        <v>686.96</v>
      </c>
      <c r="J480" s="302"/>
    </row>
    <row r="481" spans="2:10" ht="15.75" thickBot="1">
      <c r="B481" s="329"/>
      <c r="C481" s="332"/>
      <c r="D481" s="298" t="s">
        <v>129</v>
      </c>
      <c r="E481" s="299" t="s">
        <v>128</v>
      </c>
      <c r="F481" s="288">
        <v>5.86</v>
      </c>
      <c r="G481" s="301">
        <v>182.81</v>
      </c>
      <c r="H481" s="278">
        <v>228.51</v>
      </c>
      <c r="I481" s="279">
        <v>1339.07</v>
      </c>
      <c r="J481" s="302"/>
    </row>
    <row r="482" spans="2:10" ht="15.75" thickBot="1">
      <c r="B482" s="329"/>
      <c r="C482" s="332"/>
      <c r="D482" s="298" t="s">
        <v>131</v>
      </c>
      <c r="E482" s="299" t="s">
        <v>128</v>
      </c>
      <c r="F482" s="288">
        <v>2.82</v>
      </c>
      <c r="G482" s="301">
        <v>100.1</v>
      </c>
      <c r="H482" s="278">
        <v>125.13</v>
      </c>
      <c r="I482" s="279">
        <v>352.87</v>
      </c>
      <c r="J482" s="302"/>
    </row>
    <row r="483" spans="2:10" ht="15.75" thickBot="1">
      <c r="B483" s="329"/>
      <c r="C483" s="333"/>
      <c r="D483" s="303" t="s">
        <v>132</v>
      </c>
      <c r="E483" s="304" t="s">
        <v>121</v>
      </c>
      <c r="F483" s="288">
        <v>1233.76</v>
      </c>
      <c r="G483" s="306">
        <v>1</v>
      </c>
      <c r="H483" s="278">
        <v>1.25</v>
      </c>
      <c r="I483" s="279">
        <v>1542.2</v>
      </c>
      <c r="J483" s="52">
        <v>4382.15</v>
      </c>
    </row>
    <row r="484" spans="2:10" ht="15.75" thickBot="1">
      <c r="B484" s="329"/>
      <c r="C484" s="331" t="s">
        <v>28</v>
      </c>
      <c r="D484" s="276" t="s">
        <v>125</v>
      </c>
      <c r="E484" s="277" t="s">
        <v>126</v>
      </c>
      <c r="F484" s="288">
        <v>7.12</v>
      </c>
      <c r="G484" s="278">
        <v>14.5</v>
      </c>
      <c r="H484" s="278">
        <v>18.13</v>
      </c>
      <c r="I484" s="279">
        <v>129.09</v>
      </c>
      <c r="J484" s="289"/>
    </row>
    <row r="485" spans="2:10" ht="15.75" thickBot="1">
      <c r="B485" s="329"/>
      <c r="C485" s="332"/>
      <c r="D485" s="280" t="s">
        <v>127</v>
      </c>
      <c r="E485" s="281" t="s">
        <v>128</v>
      </c>
      <c r="F485" s="288">
        <v>2.37</v>
      </c>
      <c r="G485" s="282">
        <v>73.93</v>
      </c>
      <c r="H485" s="278">
        <v>92.41</v>
      </c>
      <c r="I485" s="279">
        <v>219.01</v>
      </c>
      <c r="J485" s="290"/>
    </row>
    <row r="486" spans="2:10" ht="15.75" thickBot="1">
      <c r="B486" s="329"/>
      <c r="C486" s="332"/>
      <c r="D486" s="280" t="s">
        <v>130</v>
      </c>
      <c r="E486" s="281" t="s">
        <v>128</v>
      </c>
      <c r="F486" s="288">
        <v>8.01</v>
      </c>
      <c r="G486" s="282">
        <v>100.1</v>
      </c>
      <c r="H486" s="278">
        <v>125.13</v>
      </c>
      <c r="I486" s="279">
        <v>1002.29</v>
      </c>
      <c r="J486" s="290"/>
    </row>
    <row r="487" spans="2:10" ht="15.75" thickBot="1">
      <c r="B487" s="329"/>
      <c r="C487" s="332"/>
      <c r="D487" s="280" t="s">
        <v>129</v>
      </c>
      <c r="E487" s="281" t="s">
        <v>128</v>
      </c>
      <c r="F487" s="288">
        <v>2.37</v>
      </c>
      <c r="G487" s="282">
        <v>182.81</v>
      </c>
      <c r="H487" s="278">
        <v>228.51</v>
      </c>
      <c r="I487" s="279">
        <v>541.57</v>
      </c>
      <c r="J487" s="290"/>
    </row>
    <row r="488" spans="2:10" ht="15.75" thickBot="1">
      <c r="B488" s="329"/>
      <c r="C488" s="332"/>
      <c r="D488" s="280" t="s">
        <v>131</v>
      </c>
      <c r="E488" s="281" t="s">
        <v>128</v>
      </c>
      <c r="F488" s="288">
        <v>2.89</v>
      </c>
      <c r="G488" s="282">
        <v>100.1</v>
      </c>
      <c r="H488" s="278">
        <v>125.13</v>
      </c>
      <c r="I488" s="279">
        <v>361.63</v>
      </c>
      <c r="J488" s="290"/>
    </row>
    <row r="489" spans="2:10" ht="15.75" thickBot="1">
      <c r="B489" s="329"/>
      <c r="C489" s="332"/>
      <c r="D489" s="280" t="s">
        <v>131</v>
      </c>
      <c r="E489" s="281" t="s">
        <v>128</v>
      </c>
      <c r="F489" s="288">
        <v>280</v>
      </c>
      <c r="G489" s="282">
        <v>6</v>
      </c>
      <c r="H489" s="278">
        <v>7.5</v>
      </c>
      <c r="I489" s="279">
        <v>2100</v>
      </c>
      <c r="J489" s="290"/>
    </row>
    <row r="490" spans="2:10" ht="15.75" thickBot="1">
      <c r="B490" s="329"/>
      <c r="C490" s="333"/>
      <c r="D490" s="283" t="s">
        <v>132</v>
      </c>
      <c r="E490" s="285" t="s">
        <v>121</v>
      </c>
      <c r="F490" s="288">
        <v>1253.54</v>
      </c>
      <c r="G490" s="284">
        <v>1</v>
      </c>
      <c r="H490" s="278">
        <v>1.25</v>
      </c>
      <c r="I490" s="279">
        <v>1566.93</v>
      </c>
      <c r="J490" s="49">
        <v>5920.52</v>
      </c>
    </row>
    <row r="491" spans="2:10" ht="15.75" thickBot="1">
      <c r="B491" s="329"/>
      <c r="C491" s="331" t="s">
        <v>29</v>
      </c>
      <c r="D491" s="276" t="s">
        <v>125</v>
      </c>
      <c r="E491" s="277" t="s">
        <v>126</v>
      </c>
      <c r="F491" s="288">
        <v>23.14</v>
      </c>
      <c r="G491" s="278">
        <v>14.5</v>
      </c>
      <c r="H491" s="278">
        <v>18.13</v>
      </c>
      <c r="I491" s="279">
        <v>419.53</v>
      </c>
      <c r="J491" s="289"/>
    </row>
    <row r="492" spans="2:10" ht="15.75" thickBot="1">
      <c r="B492" s="329"/>
      <c r="C492" s="332"/>
      <c r="D492" s="280" t="s">
        <v>127</v>
      </c>
      <c r="E492" s="281" t="s">
        <v>128</v>
      </c>
      <c r="F492" s="288">
        <v>42.43</v>
      </c>
      <c r="G492" s="282">
        <v>73.93</v>
      </c>
      <c r="H492" s="278">
        <v>92.41</v>
      </c>
      <c r="I492" s="279">
        <v>3920.96</v>
      </c>
      <c r="J492" s="290"/>
    </row>
    <row r="493" spans="2:10" ht="15.75" thickBot="1">
      <c r="B493" s="329"/>
      <c r="C493" s="332"/>
      <c r="D493" s="280" t="s">
        <v>130</v>
      </c>
      <c r="E493" s="281" t="s">
        <v>128</v>
      </c>
      <c r="F493" s="288">
        <v>0.96</v>
      </c>
      <c r="G493" s="282">
        <v>100.1</v>
      </c>
      <c r="H493" s="278">
        <v>125.13</v>
      </c>
      <c r="I493" s="279">
        <v>120.12</v>
      </c>
      <c r="J493" s="290"/>
    </row>
    <row r="494" spans="2:10" ht="15.75" thickBot="1">
      <c r="B494" s="329"/>
      <c r="C494" s="332"/>
      <c r="D494" s="280" t="s">
        <v>129</v>
      </c>
      <c r="E494" s="281" t="s">
        <v>128</v>
      </c>
      <c r="F494" s="288">
        <v>0.96</v>
      </c>
      <c r="G494" s="282">
        <v>182.81</v>
      </c>
      <c r="H494" s="278">
        <v>228.51</v>
      </c>
      <c r="I494" s="279">
        <v>219.37</v>
      </c>
      <c r="J494" s="290"/>
    </row>
    <row r="495" spans="2:10" ht="15.75" thickBot="1">
      <c r="B495" s="329"/>
      <c r="C495" s="332"/>
      <c r="D495" s="280" t="s">
        <v>131</v>
      </c>
      <c r="E495" s="281" t="s">
        <v>128</v>
      </c>
      <c r="F495" s="288">
        <v>0</v>
      </c>
      <c r="G495" s="282">
        <v>100.1</v>
      </c>
      <c r="H495" s="278">
        <v>125.13</v>
      </c>
      <c r="I495" s="279">
        <v>0</v>
      </c>
      <c r="J495" s="290"/>
    </row>
    <row r="496" spans="2:10" ht="15.75" thickBot="1">
      <c r="B496" s="329"/>
      <c r="C496" s="333"/>
      <c r="D496" s="283" t="s">
        <v>132</v>
      </c>
      <c r="E496" s="285" t="s">
        <v>121</v>
      </c>
      <c r="F496" s="288">
        <v>701.29</v>
      </c>
      <c r="G496" s="284">
        <v>1</v>
      </c>
      <c r="H496" s="278">
        <v>1.25</v>
      </c>
      <c r="I496" s="279">
        <v>876.61</v>
      </c>
      <c r="J496" s="49">
        <v>5556.589999999999</v>
      </c>
    </row>
    <row r="497" spans="2:10" ht="15.75" thickBot="1">
      <c r="B497" s="329"/>
      <c r="C497" s="331" t="s">
        <v>30</v>
      </c>
      <c r="D497" s="276" t="s">
        <v>125</v>
      </c>
      <c r="E497" s="277" t="s">
        <v>126</v>
      </c>
      <c r="F497" s="288">
        <v>7.71</v>
      </c>
      <c r="G497" s="278">
        <v>14.5</v>
      </c>
      <c r="H497" s="278">
        <v>18.13</v>
      </c>
      <c r="I497" s="279">
        <v>139.78</v>
      </c>
      <c r="J497" s="289"/>
    </row>
    <row r="498" spans="2:10" ht="15.75" thickBot="1">
      <c r="B498" s="329"/>
      <c r="C498" s="332"/>
      <c r="D498" s="280" t="s">
        <v>127</v>
      </c>
      <c r="E498" s="281" t="s">
        <v>128</v>
      </c>
      <c r="F498" s="288">
        <v>2.89</v>
      </c>
      <c r="G498" s="282">
        <v>73.93</v>
      </c>
      <c r="H498" s="278">
        <v>92.41</v>
      </c>
      <c r="I498" s="279">
        <v>267.06</v>
      </c>
      <c r="J498" s="290"/>
    </row>
    <row r="499" spans="2:10" ht="15.75" thickBot="1">
      <c r="B499" s="329"/>
      <c r="C499" s="332"/>
      <c r="D499" s="280" t="s">
        <v>130</v>
      </c>
      <c r="E499" s="281" t="s">
        <v>128</v>
      </c>
      <c r="F499" s="288">
        <v>27.37</v>
      </c>
      <c r="G499" s="282">
        <v>100.1</v>
      </c>
      <c r="H499" s="278">
        <v>125.13</v>
      </c>
      <c r="I499" s="279">
        <v>3424.81</v>
      </c>
      <c r="J499" s="290"/>
    </row>
    <row r="500" spans="2:10" ht="15.75" thickBot="1">
      <c r="B500" s="329"/>
      <c r="C500" s="332"/>
      <c r="D500" s="280" t="s">
        <v>129</v>
      </c>
      <c r="E500" s="281" t="s">
        <v>128</v>
      </c>
      <c r="F500" s="288">
        <v>1.93</v>
      </c>
      <c r="G500" s="282">
        <v>182.81</v>
      </c>
      <c r="H500" s="278">
        <v>228.51</v>
      </c>
      <c r="I500" s="279">
        <v>441.02</v>
      </c>
      <c r="J500" s="290"/>
    </row>
    <row r="501" spans="2:10" ht="15.75" thickBot="1">
      <c r="B501" s="329"/>
      <c r="C501" s="332"/>
      <c r="D501" s="280" t="s">
        <v>131</v>
      </c>
      <c r="E501" s="281" t="s">
        <v>128</v>
      </c>
      <c r="F501" s="288">
        <v>0.96</v>
      </c>
      <c r="G501" s="282">
        <v>100.1</v>
      </c>
      <c r="H501" s="278">
        <v>125.13</v>
      </c>
      <c r="I501" s="279">
        <v>120.12</v>
      </c>
      <c r="J501" s="290"/>
    </row>
    <row r="502" spans="2:10" ht="15.75" thickBot="1">
      <c r="B502" s="329"/>
      <c r="C502" s="333"/>
      <c r="D502" s="283" t="s">
        <v>132</v>
      </c>
      <c r="E502" s="285" t="s">
        <v>121</v>
      </c>
      <c r="F502" s="288">
        <v>663.12</v>
      </c>
      <c r="G502" s="284">
        <v>1</v>
      </c>
      <c r="H502" s="278">
        <v>1.25</v>
      </c>
      <c r="I502" s="279">
        <v>828.9</v>
      </c>
      <c r="J502" s="49">
        <v>5221.69</v>
      </c>
    </row>
    <row r="503" spans="2:10" ht="15.75" thickBot="1">
      <c r="B503" s="329"/>
      <c r="C503" s="331" t="s">
        <v>31</v>
      </c>
      <c r="D503" s="276" t="s">
        <v>125</v>
      </c>
      <c r="E503" s="277" t="s">
        <v>126</v>
      </c>
      <c r="F503" s="288">
        <v>13.72</v>
      </c>
      <c r="G503" s="278">
        <v>14.5</v>
      </c>
      <c r="H503" s="278">
        <v>18.13</v>
      </c>
      <c r="I503" s="279">
        <v>248.74</v>
      </c>
      <c r="J503" s="289"/>
    </row>
    <row r="504" spans="2:10" ht="15.75" thickBot="1">
      <c r="B504" s="329"/>
      <c r="C504" s="332"/>
      <c r="D504" s="280" t="s">
        <v>127</v>
      </c>
      <c r="E504" s="281" t="s">
        <v>128</v>
      </c>
      <c r="F504" s="288">
        <v>3.86</v>
      </c>
      <c r="G504" s="282">
        <v>73.93</v>
      </c>
      <c r="H504" s="278">
        <v>92.41</v>
      </c>
      <c r="I504" s="279">
        <v>356.7</v>
      </c>
      <c r="J504" s="290"/>
    </row>
    <row r="505" spans="2:10" ht="15.75" thickBot="1">
      <c r="B505" s="329"/>
      <c r="C505" s="332"/>
      <c r="D505" s="280" t="s">
        <v>130</v>
      </c>
      <c r="E505" s="281" t="s">
        <v>128</v>
      </c>
      <c r="F505" s="288">
        <v>29.52</v>
      </c>
      <c r="G505" s="282">
        <v>100.1</v>
      </c>
      <c r="H505" s="278">
        <v>125.13</v>
      </c>
      <c r="I505" s="279">
        <v>3693.84</v>
      </c>
      <c r="J505" s="290"/>
    </row>
    <row r="506" spans="2:10" ht="15.75" thickBot="1">
      <c r="B506" s="329"/>
      <c r="C506" s="332"/>
      <c r="D506" s="280" t="s">
        <v>129</v>
      </c>
      <c r="E506" s="281" t="s">
        <v>128</v>
      </c>
      <c r="F506" s="288">
        <v>2.37</v>
      </c>
      <c r="G506" s="282">
        <v>182.81</v>
      </c>
      <c r="H506" s="278">
        <v>228.51</v>
      </c>
      <c r="I506" s="279">
        <v>541.57</v>
      </c>
      <c r="J506" s="290"/>
    </row>
    <row r="507" spans="2:10" ht="15.75" thickBot="1">
      <c r="B507" s="329"/>
      <c r="C507" s="332"/>
      <c r="D507" s="280" t="s">
        <v>131</v>
      </c>
      <c r="E507" s="281" t="s">
        <v>128</v>
      </c>
      <c r="F507" s="288">
        <v>2.08</v>
      </c>
      <c r="G507" s="282">
        <v>100.1</v>
      </c>
      <c r="H507" s="278">
        <v>125.13</v>
      </c>
      <c r="I507" s="279">
        <v>260.27</v>
      </c>
      <c r="J507" s="290"/>
    </row>
    <row r="508" spans="2:10" ht="15.75" thickBot="1">
      <c r="B508" s="329"/>
      <c r="C508" s="333"/>
      <c r="D508" s="283" t="s">
        <v>132</v>
      </c>
      <c r="E508" s="285" t="s">
        <v>121</v>
      </c>
      <c r="F508" s="288">
        <v>1104.67</v>
      </c>
      <c r="G508" s="284">
        <v>1</v>
      </c>
      <c r="H508" s="278">
        <v>1.25</v>
      </c>
      <c r="I508" s="279">
        <v>1380.84</v>
      </c>
      <c r="J508" s="49">
        <v>6481.960000000001</v>
      </c>
    </row>
    <row r="509" spans="2:10" ht="15.75" thickBot="1">
      <c r="B509" s="329"/>
      <c r="C509" s="331" t="s">
        <v>32</v>
      </c>
      <c r="D509" s="276" t="s">
        <v>125</v>
      </c>
      <c r="E509" s="277" t="s">
        <v>126</v>
      </c>
      <c r="F509" s="288">
        <v>35.45</v>
      </c>
      <c r="G509" s="278">
        <v>14.5</v>
      </c>
      <c r="H509" s="278">
        <v>18.13</v>
      </c>
      <c r="I509" s="279">
        <v>642.71</v>
      </c>
      <c r="J509" s="289"/>
    </row>
    <row r="510" spans="2:10" ht="15.75" thickBot="1">
      <c r="B510" s="329"/>
      <c r="C510" s="332"/>
      <c r="D510" s="280" t="s">
        <v>127</v>
      </c>
      <c r="E510" s="281" t="s">
        <v>128</v>
      </c>
      <c r="F510" s="288">
        <v>1.93</v>
      </c>
      <c r="G510" s="282">
        <v>73.93</v>
      </c>
      <c r="H510" s="278">
        <v>92.41</v>
      </c>
      <c r="I510" s="279">
        <v>178.35</v>
      </c>
      <c r="J510" s="290"/>
    </row>
    <row r="511" spans="2:10" ht="15.75" thickBot="1">
      <c r="B511" s="330"/>
      <c r="C511" s="332"/>
      <c r="D511" s="280" t="s">
        <v>130</v>
      </c>
      <c r="E511" s="281" t="s">
        <v>128</v>
      </c>
      <c r="F511" s="288">
        <v>1.93</v>
      </c>
      <c r="G511" s="282">
        <v>100.1</v>
      </c>
      <c r="H511" s="278">
        <v>125.13</v>
      </c>
      <c r="I511" s="279">
        <v>241.5</v>
      </c>
      <c r="J511" s="290"/>
    </row>
    <row r="512" spans="2:10" ht="15.75" thickBot="1">
      <c r="B512" s="307" t="s">
        <v>133</v>
      </c>
      <c r="C512" s="332"/>
      <c r="D512" s="280" t="s">
        <v>129</v>
      </c>
      <c r="E512" s="281" t="s">
        <v>128</v>
      </c>
      <c r="F512" s="288">
        <v>16.84</v>
      </c>
      <c r="G512" s="282">
        <v>182.81</v>
      </c>
      <c r="H512" s="278">
        <v>228.51</v>
      </c>
      <c r="I512" s="279">
        <v>3848.11</v>
      </c>
      <c r="J512" s="290"/>
    </row>
    <row r="513" spans="2:10" ht="15.75" thickBot="1">
      <c r="B513" s="308">
        <v>280</v>
      </c>
      <c r="C513" s="332"/>
      <c r="D513" s="280" t="s">
        <v>131</v>
      </c>
      <c r="E513" s="281" t="s">
        <v>128</v>
      </c>
      <c r="F513" s="288">
        <v>0.96</v>
      </c>
      <c r="G513" s="282">
        <v>100.1</v>
      </c>
      <c r="H513" s="278">
        <v>125.13</v>
      </c>
      <c r="I513" s="279">
        <v>120.12</v>
      </c>
      <c r="J513" s="290"/>
    </row>
    <row r="514" spans="2:10" ht="15.75" thickBot="1">
      <c r="B514" s="309"/>
      <c r="C514" s="333"/>
      <c r="D514" s="283" t="s">
        <v>132</v>
      </c>
      <c r="E514" s="285" t="s">
        <v>121</v>
      </c>
      <c r="F514" s="288">
        <v>922.02</v>
      </c>
      <c r="G514" s="284">
        <v>1</v>
      </c>
      <c r="H514" s="278">
        <v>1.25</v>
      </c>
      <c r="I514" s="279">
        <v>1152.53</v>
      </c>
      <c r="J514" s="49">
        <v>6183.32</v>
      </c>
    </row>
    <row r="515" spans="2:10" ht="16.5" thickBot="1">
      <c r="B515" s="310"/>
      <c r="C515" s="53"/>
      <c r="D515" s="53"/>
      <c r="E515" s="53"/>
      <c r="F515" s="53"/>
      <c r="G515" s="53"/>
      <c r="H515" s="53"/>
      <c r="I515" s="311" t="s">
        <v>63</v>
      </c>
      <c r="J515" s="54">
        <v>41040.59</v>
      </c>
    </row>
    <row r="518" spans="5:7" ht="18.75">
      <c r="E518" s="286" t="s">
        <v>112</v>
      </c>
      <c r="F518" s="1"/>
      <c r="G518" s="1"/>
    </row>
    <row r="519" spans="5:9" ht="15">
      <c r="E519" s="56" t="s">
        <v>113</v>
      </c>
      <c r="F519" s="1"/>
      <c r="G519" s="1"/>
      <c r="I519" s="1" t="s">
        <v>114</v>
      </c>
    </row>
    <row r="520" spans="5:7" ht="18.75">
      <c r="E520" s="61" t="s">
        <v>134</v>
      </c>
      <c r="F520" s="1"/>
      <c r="G520" s="1"/>
    </row>
    <row r="521" ht="15.75" thickBot="1"/>
    <row r="522" spans="2:10" ht="30.75" thickBot="1">
      <c r="B522" s="48" t="s">
        <v>74</v>
      </c>
      <c r="C522" s="50" t="s">
        <v>60</v>
      </c>
      <c r="D522" s="50" t="s">
        <v>120</v>
      </c>
      <c r="E522" s="50" t="s">
        <v>121</v>
      </c>
      <c r="F522" s="50" t="s">
        <v>122</v>
      </c>
      <c r="G522" s="50" t="s">
        <v>123</v>
      </c>
      <c r="H522" s="50" t="s">
        <v>124</v>
      </c>
      <c r="I522" s="287" t="s">
        <v>135</v>
      </c>
      <c r="J522" s="51" t="s">
        <v>61</v>
      </c>
    </row>
    <row r="523" spans="2:10" ht="15.75" thickBot="1">
      <c r="B523" s="334" t="s">
        <v>5</v>
      </c>
      <c r="C523" s="331" t="s">
        <v>26</v>
      </c>
      <c r="D523" s="276" t="s">
        <v>125</v>
      </c>
      <c r="E523" s="277" t="s">
        <v>126</v>
      </c>
      <c r="F523" s="288">
        <v>3.47</v>
      </c>
      <c r="G523" s="278">
        <v>14.5</v>
      </c>
      <c r="H523" s="278">
        <v>18.13</v>
      </c>
      <c r="I523" s="279">
        <v>62.91</v>
      </c>
      <c r="J523" s="289"/>
    </row>
    <row r="524" spans="2:10" ht="15.75" thickBot="1">
      <c r="B524" s="335"/>
      <c r="C524" s="332"/>
      <c r="D524" s="280" t="s">
        <v>127</v>
      </c>
      <c r="E524" s="281" t="s">
        <v>128</v>
      </c>
      <c r="F524" s="288">
        <v>5</v>
      </c>
      <c r="G524" s="282">
        <v>73.93</v>
      </c>
      <c r="H524" s="278">
        <v>92.41</v>
      </c>
      <c r="I524" s="279">
        <v>462.05</v>
      </c>
      <c r="J524" s="290"/>
    </row>
    <row r="525" spans="2:10" ht="15.75" thickBot="1">
      <c r="B525" s="335"/>
      <c r="C525" s="332"/>
      <c r="D525" s="280" t="s">
        <v>130</v>
      </c>
      <c r="E525" s="281" t="s">
        <v>128</v>
      </c>
      <c r="F525" s="288">
        <v>1.65</v>
      </c>
      <c r="G525" s="282">
        <v>100.1</v>
      </c>
      <c r="H525" s="278">
        <v>125.13</v>
      </c>
      <c r="I525" s="279">
        <v>206.46</v>
      </c>
      <c r="J525" s="290"/>
    </row>
    <row r="526" spans="2:10" ht="15.75" thickBot="1">
      <c r="B526" s="335"/>
      <c r="C526" s="332"/>
      <c r="D526" s="280" t="s">
        <v>129</v>
      </c>
      <c r="E526" s="281" t="s">
        <v>128</v>
      </c>
      <c r="F526" s="288">
        <v>0.66</v>
      </c>
      <c r="G526" s="282">
        <v>182.81</v>
      </c>
      <c r="H526" s="278">
        <v>228.51</v>
      </c>
      <c r="I526" s="279">
        <v>150.82</v>
      </c>
      <c r="J526" s="290"/>
    </row>
    <row r="527" spans="2:10" ht="15.75" thickBot="1">
      <c r="B527" s="335"/>
      <c r="C527" s="332"/>
      <c r="D527" s="280" t="s">
        <v>131</v>
      </c>
      <c r="E527" s="281" t="s">
        <v>128</v>
      </c>
      <c r="F527" s="288">
        <v>0</v>
      </c>
      <c r="G527" s="282">
        <v>100.1</v>
      </c>
      <c r="H527" s="278">
        <v>125.13</v>
      </c>
      <c r="I527" s="279">
        <v>0</v>
      </c>
      <c r="J527" s="290"/>
    </row>
    <row r="528" spans="2:10" ht="15.75" thickBot="1">
      <c r="B528" s="335"/>
      <c r="C528" s="333"/>
      <c r="D528" s="283" t="s">
        <v>132</v>
      </c>
      <c r="E528" s="285" t="s">
        <v>121</v>
      </c>
      <c r="F528" s="288">
        <v>294.19</v>
      </c>
      <c r="G528" s="284">
        <v>1</v>
      </c>
      <c r="H528" s="278">
        <v>1.25</v>
      </c>
      <c r="I528" s="279">
        <v>367.74</v>
      </c>
      <c r="J528" s="49">
        <v>1249.98</v>
      </c>
    </row>
    <row r="529" spans="2:10" ht="15.75" thickBot="1">
      <c r="B529" s="335"/>
      <c r="C529" s="331" t="s">
        <v>27</v>
      </c>
      <c r="D529" s="293" t="s">
        <v>125</v>
      </c>
      <c r="E529" s="294" t="s">
        <v>126</v>
      </c>
      <c r="F529" s="288">
        <v>2.29</v>
      </c>
      <c r="G529" s="296">
        <v>14.5</v>
      </c>
      <c r="H529" s="278">
        <v>18.13</v>
      </c>
      <c r="I529" s="279">
        <v>41.52</v>
      </c>
      <c r="J529" s="297"/>
    </row>
    <row r="530" spans="2:10" ht="15.75" thickBot="1">
      <c r="B530" s="335"/>
      <c r="C530" s="332"/>
      <c r="D530" s="298" t="s">
        <v>127</v>
      </c>
      <c r="E530" s="299" t="s">
        <v>128</v>
      </c>
      <c r="F530" s="288">
        <v>0.41</v>
      </c>
      <c r="G530" s="301">
        <v>73.93</v>
      </c>
      <c r="H530" s="278">
        <v>92.41</v>
      </c>
      <c r="I530" s="279">
        <v>37.89</v>
      </c>
      <c r="J530" s="302"/>
    </row>
    <row r="531" spans="2:10" ht="15.75" thickBot="1">
      <c r="B531" s="335"/>
      <c r="C531" s="332"/>
      <c r="D531" s="298" t="s">
        <v>130</v>
      </c>
      <c r="E531" s="299" t="s">
        <v>128</v>
      </c>
      <c r="F531" s="288">
        <v>0.94</v>
      </c>
      <c r="G531" s="301">
        <v>100.1</v>
      </c>
      <c r="H531" s="278">
        <v>125.13</v>
      </c>
      <c r="I531" s="279">
        <v>117.62</v>
      </c>
      <c r="J531" s="302"/>
    </row>
    <row r="532" spans="2:10" ht="15.75" thickBot="1">
      <c r="B532" s="335"/>
      <c r="C532" s="332"/>
      <c r="D532" s="298" t="s">
        <v>129</v>
      </c>
      <c r="E532" s="299" t="s">
        <v>128</v>
      </c>
      <c r="F532" s="288">
        <v>1</v>
      </c>
      <c r="G532" s="301">
        <v>182.81</v>
      </c>
      <c r="H532" s="278">
        <v>228.51</v>
      </c>
      <c r="I532" s="279">
        <v>228.51</v>
      </c>
      <c r="J532" s="302"/>
    </row>
    <row r="533" spans="2:10" ht="15.75" thickBot="1">
      <c r="B533" s="335"/>
      <c r="C533" s="332"/>
      <c r="D533" s="298" t="s">
        <v>131</v>
      </c>
      <c r="E533" s="299" t="s">
        <v>128</v>
      </c>
      <c r="F533" s="288">
        <v>0.48</v>
      </c>
      <c r="G533" s="301">
        <v>100.1</v>
      </c>
      <c r="H533" s="278">
        <v>125.13</v>
      </c>
      <c r="I533" s="279">
        <v>60.06</v>
      </c>
      <c r="J533" s="302"/>
    </row>
    <row r="534" spans="2:10" ht="15.75" thickBot="1">
      <c r="B534" s="335"/>
      <c r="C534" s="333"/>
      <c r="D534" s="303" t="s">
        <v>132</v>
      </c>
      <c r="E534" s="304" t="s">
        <v>121</v>
      </c>
      <c r="F534" s="288">
        <v>211.5</v>
      </c>
      <c r="G534" s="306">
        <v>1</v>
      </c>
      <c r="H534" s="278">
        <v>1.25</v>
      </c>
      <c r="I534" s="279">
        <v>264.38</v>
      </c>
      <c r="J534" s="52">
        <v>749.98</v>
      </c>
    </row>
    <row r="535" spans="2:10" ht="15.75" thickBot="1">
      <c r="B535" s="335"/>
      <c r="C535" s="331" t="s">
        <v>28</v>
      </c>
      <c r="D535" s="276" t="s">
        <v>125</v>
      </c>
      <c r="E535" s="277" t="s">
        <v>126</v>
      </c>
      <c r="F535" s="288">
        <v>1.22</v>
      </c>
      <c r="G535" s="278">
        <v>14.5</v>
      </c>
      <c r="H535" s="278">
        <v>18.13</v>
      </c>
      <c r="I535" s="279">
        <v>22.12</v>
      </c>
      <c r="J535" s="289"/>
    </row>
    <row r="536" spans="2:10" ht="15.75" thickBot="1">
      <c r="B536" s="335"/>
      <c r="C536" s="332"/>
      <c r="D536" s="280" t="s">
        <v>127</v>
      </c>
      <c r="E536" s="281" t="s">
        <v>128</v>
      </c>
      <c r="F536" s="288">
        <v>0.41</v>
      </c>
      <c r="G536" s="282">
        <v>73.93</v>
      </c>
      <c r="H536" s="278">
        <v>92.41</v>
      </c>
      <c r="I536" s="279">
        <v>37.89</v>
      </c>
      <c r="J536" s="290"/>
    </row>
    <row r="537" spans="2:10" ht="15.75" thickBot="1">
      <c r="B537" s="335"/>
      <c r="C537" s="332"/>
      <c r="D537" s="280" t="s">
        <v>130</v>
      </c>
      <c r="E537" s="281" t="s">
        <v>128</v>
      </c>
      <c r="F537" s="288">
        <v>1.37</v>
      </c>
      <c r="G537" s="282">
        <v>100.1</v>
      </c>
      <c r="H537" s="278">
        <v>125.13</v>
      </c>
      <c r="I537" s="279">
        <v>171.43</v>
      </c>
      <c r="J537" s="290"/>
    </row>
    <row r="538" spans="2:10" ht="15.75" thickBot="1">
      <c r="B538" s="335"/>
      <c r="C538" s="332"/>
      <c r="D538" s="280" t="s">
        <v>129</v>
      </c>
      <c r="E538" s="281" t="s">
        <v>128</v>
      </c>
      <c r="F538" s="288">
        <v>0.41</v>
      </c>
      <c r="G538" s="282">
        <v>182.81</v>
      </c>
      <c r="H538" s="278">
        <v>228.51</v>
      </c>
      <c r="I538" s="279">
        <v>93.69</v>
      </c>
      <c r="J538" s="290"/>
    </row>
    <row r="539" spans="2:10" ht="15.75" thickBot="1">
      <c r="B539" s="335"/>
      <c r="C539" s="332"/>
      <c r="D539" s="280" t="s">
        <v>131</v>
      </c>
      <c r="E539" s="281" t="s">
        <v>128</v>
      </c>
      <c r="F539" s="288">
        <v>0.5</v>
      </c>
      <c r="G539" s="282">
        <v>100.1</v>
      </c>
      <c r="H539" s="278">
        <v>125.13</v>
      </c>
      <c r="I539" s="279">
        <v>62.57</v>
      </c>
      <c r="J539" s="290"/>
    </row>
    <row r="540" spans="2:10" ht="15.75" thickBot="1">
      <c r="B540" s="335"/>
      <c r="C540" s="332"/>
      <c r="D540" s="280" t="s">
        <v>131</v>
      </c>
      <c r="E540" s="281" t="s">
        <v>128</v>
      </c>
      <c r="F540" s="288">
        <v>48</v>
      </c>
      <c r="G540" s="282">
        <v>6</v>
      </c>
      <c r="H540" s="278">
        <v>7.5</v>
      </c>
      <c r="I540" s="279">
        <v>360</v>
      </c>
      <c r="J540" s="290"/>
    </row>
    <row r="541" spans="2:10" ht="15.75" thickBot="1">
      <c r="B541" s="335"/>
      <c r="C541" s="333"/>
      <c r="D541" s="283" t="s">
        <v>132</v>
      </c>
      <c r="E541" s="285" t="s">
        <v>121</v>
      </c>
      <c r="F541" s="288">
        <v>214.89</v>
      </c>
      <c r="G541" s="284">
        <v>1</v>
      </c>
      <c r="H541" s="278">
        <v>1.25</v>
      </c>
      <c r="I541" s="279">
        <v>268.61</v>
      </c>
      <c r="J541" s="49">
        <v>1016.3100000000001</v>
      </c>
    </row>
    <row r="542" spans="2:10" ht="15.75" thickBot="1">
      <c r="B542" s="335"/>
      <c r="C542" s="331" t="s">
        <v>29</v>
      </c>
      <c r="D542" s="276" t="s">
        <v>125</v>
      </c>
      <c r="E542" s="277" t="s">
        <v>126</v>
      </c>
      <c r="F542" s="288">
        <v>3.97</v>
      </c>
      <c r="G542" s="278">
        <v>14.5</v>
      </c>
      <c r="H542" s="278">
        <v>18.13</v>
      </c>
      <c r="I542" s="279">
        <v>71.98</v>
      </c>
      <c r="J542" s="289"/>
    </row>
    <row r="543" spans="2:10" ht="15.75" thickBot="1">
      <c r="B543" s="335"/>
      <c r="C543" s="332"/>
      <c r="D543" s="280" t="s">
        <v>127</v>
      </c>
      <c r="E543" s="281" t="s">
        <v>128</v>
      </c>
      <c r="F543" s="288">
        <v>7.27</v>
      </c>
      <c r="G543" s="282">
        <v>73.93</v>
      </c>
      <c r="H543" s="278">
        <v>92.41</v>
      </c>
      <c r="I543" s="279">
        <v>671.82</v>
      </c>
      <c r="J543" s="290"/>
    </row>
    <row r="544" spans="2:10" ht="15.75" thickBot="1">
      <c r="B544" s="335"/>
      <c r="C544" s="332"/>
      <c r="D544" s="280" t="s">
        <v>130</v>
      </c>
      <c r="E544" s="281" t="s">
        <v>128</v>
      </c>
      <c r="F544" s="288">
        <v>0.17</v>
      </c>
      <c r="G544" s="282">
        <v>100.1</v>
      </c>
      <c r="H544" s="278">
        <v>125.13</v>
      </c>
      <c r="I544" s="279">
        <v>21.27</v>
      </c>
      <c r="J544" s="290"/>
    </row>
    <row r="545" spans="2:10" ht="15.75" thickBot="1">
      <c r="B545" s="335"/>
      <c r="C545" s="332"/>
      <c r="D545" s="280" t="s">
        <v>129</v>
      </c>
      <c r="E545" s="281" t="s">
        <v>128</v>
      </c>
      <c r="F545" s="288">
        <v>0.17</v>
      </c>
      <c r="G545" s="282">
        <v>182.81</v>
      </c>
      <c r="H545" s="278">
        <v>228.51</v>
      </c>
      <c r="I545" s="279">
        <v>38.85</v>
      </c>
      <c r="J545" s="290"/>
    </row>
    <row r="546" spans="2:10" ht="15.75" thickBot="1">
      <c r="B546" s="335"/>
      <c r="C546" s="332"/>
      <c r="D546" s="280" t="s">
        <v>131</v>
      </c>
      <c r="E546" s="281" t="s">
        <v>128</v>
      </c>
      <c r="F546" s="288">
        <v>0</v>
      </c>
      <c r="G546" s="282">
        <v>100.1</v>
      </c>
      <c r="H546" s="278">
        <v>125.13</v>
      </c>
      <c r="I546" s="279">
        <v>0</v>
      </c>
      <c r="J546" s="290"/>
    </row>
    <row r="547" spans="2:10" ht="15.75" thickBot="1">
      <c r="B547" s="335"/>
      <c r="C547" s="333"/>
      <c r="D547" s="283" t="s">
        <v>132</v>
      </c>
      <c r="E547" s="285" t="s">
        <v>121</v>
      </c>
      <c r="F547" s="288">
        <v>120.22</v>
      </c>
      <c r="G547" s="284">
        <v>1</v>
      </c>
      <c r="H547" s="278">
        <v>1.25</v>
      </c>
      <c r="I547" s="279">
        <v>150.28</v>
      </c>
      <c r="J547" s="49">
        <v>954.2</v>
      </c>
    </row>
    <row r="548" spans="2:10" ht="15.75" thickBot="1">
      <c r="B548" s="335"/>
      <c r="C548" s="331" t="s">
        <v>30</v>
      </c>
      <c r="D548" s="276" t="s">
        <v>125</v>
      </c>
      <c r="E548" s="277" t="s">
        <v>126</v>
      </c>
      <c r="F548" s="288">
        <v>1.32</v>
      </c>
      <c r="G548" s="278">
        <v>14.5</v>
      </c>
      <c r="H548" s="278">
        <v>18.13</v>
      </c>
      <c r="I548" s="279">
        <v>23.93</v>
      </c>
      <c r="J548" s="289"/>
    </row>
    <row r="549" spans="2:10" ht="15.75" thickBot="1">
      <c r="B549" s="335"/>
      <c r="C549" s="332"/>
      <c r="D549" s="280" t="s">
        <v>127</v>
      </c>
      <c r="E549" s="281" t="s">
        <v>128</v>
      </c>
      <c r="F549" s="288">
        <v>0.5</v>
      </c>
      <c r="G549" s="282">
        <v>73.93</v>
      </c>
      <c r="H549" s="278">
        <v>92.41</v>
      </c>
      <c r="I549" s="279">
        <v>46.21</v>
      </c>
      <c r="J549" s="290"/>
    </row>
    <row r="550" spans="2:10" ht="15.75" thickBot="1">
      <c r="B550" s="335"/>
      <c r="C550" s="332"/>
      <c r="D550" s="280" t="s">
        <v>130</v>
      </c>
      <c r="E550" s="281" t="s">
        <v>128</v>
      </c>
      <c r="F550" s="288">
        <v>4.69</v>
      </c>
      <c r="G550" s="282">
        <v>100.1</v>
      </c>
      <c r="H550" s="278">
        <v>125.13</v>
      </c>
      <c r="I550" s="279">
        <v>586.86</v>
      </c>
      <c r="J550" s="290"/>
    </row>
    <row r="551" spans="2:10" ht="15.75" thickBot="1">
      <c r="B551" s="335"/>
      <c r="C551" s="332"/>
      <c r="D551" s="280" t="s">
        <v>129</v>
      </c>
      <c r="E551" s="281" t="s">
        <v>128</v>
      </c>
      <c r="F551" s="288">
        <v>0.33</v>
      </c>
      <c r="G551" s="282">
        <v>182.81</v>
      </c>
      <c r="H551" s="278">
        <v>228.51</v>
      </c>
      <c r="I551" s="279">
        <v>75.41</v>
      </c>
      <c r="J551" s="290"/>
    </row>
    <row r="552" spans="2:10" ht="15.75" thickBot="1">
      <c r="B552" s="335"/>
      <c r="C552" s="332"/>
      <c r="D552" s="280" t="s">
        <v>131</v>
      </c>
      <c r="E552" s="281" t="s">
        <v>128</v>
      </c>
      <c r="F552" s="288">
        <v>0.17</v>
      </c>
      <c r="G552" s="282">
        <v>100.1</v>
      </c>
      <c r="H552" s="278">
        <v>125.13</v>
      </c>
      <c r="I552" s="279">
        <v>21.27</v>
      </c>
      <c r="J552" s="290"/>
    </row>
    <row r="553" spans="2:10" ht="15.75" thickBot="1">
      <c r="B553" s="335"/>
      <c r="C553" s="333"/>
      <c r="D553" s="283" t="s">
        <v>132</v>
      </c>
      <c r="E553" s="285" t="s">
        <v>121</v>
      </c>
      <c r="F553" s="288">
        <v>113.68</v>
      </c>
      <c r="G553" s="284">
        <v>1</v>
      </c>
      <c r="H553" s="278">
        <v>1.25</v>
      </c>
      <c r="I553" s="279">
        <v>142.1</v>
      </c>
      <c r="J553" s="49">
        <v>895.78</v>
      </c>
    </row>
    <row r="554" spans="2:10" ht="15.75" thickBot="1">
      <c r="B554" s="335"/>
      <c r="C554" s="331" t="s">
        <v>31</v>
      </c>
      <c r="D554" s="276" t="s">
        <v>125</v>
      </c>
      <c r="E554" s="277" t="s">
        <v>126</v>
      </c>
      <c r="F554" s="288">
        <v>2.35</v>
      </c>
      <c r="G554" s="278">
        <v>14.5</v>
      </c>
      <c r="H554" s="278">
        <v>18.13</v>
      </c>
      <c r="I554" s="279">
        <v>42.61</v>
      </c>
      <c r="J554" s="289"/>
    </row>
    <row r="555" spans="2:10" ht="15.75" thickBot="1">
      <c r="B555" s="335"/>
      <c r="C555" s="332"/>
      <c r="D555" s="280" t="s">
        <v>127</v>
      </c>
      <c r="E555" s="281" t="s">
        <v>128</v>
      </c>
      <c r="F555" s="288">
        <v>0.66</v>
      </c>
      <c r="G555" s="282">
        <v>73.93</v>
      </c>
      <c r="H555" s="278">
        <v>92.41</v>
      </c>
      <c r="I555" s="279">
        <v>60.99</v>
      </c>
      <c r="J555" s="290"/>
    </row>
    <row r="556" spans="2:10" ht="15.75" thickBot="1">
      <c r="B556" s="335"/>
      <c r="C556" s="332"/>
      <c r="D556" s="280" t="s">
        <v>130</v>
      </c>
      <c r="E556" s="281" t="s">
        <v>128</v>
      </c>
      <c r="F556" s="288">
        <v>5.06</v>
      </c>
      <c r="G556" s="282">
        <v>100.1</v>
      </c>
      <c r="H556" s="278">
        <v>125.13</v>
      </c>
      <c r="I556" s="279">
        <v>633.16</v>
      </c>
      <c r="J556" s="290"/>
    </row>
    <row r="557" spans="2:10" ht="15.75" thickBot="1">
      <c r="B557" s="335"/>
      <c r="C557" s="332"/>
      <c r="D557" s="280" t="s">
        <v>129</v>
      </c>
      <c r="E557" s="281" t="s">
        <v>128</v>
      </c>
      <c r="F557" s="288">
        <v>0.41</v>
      </c>
      <c r="G557" s="282">
        <v>182.81</v>
      </c>
      <c r="H557" s="278">
        <v>228.51</v>
      </c>
      <c r="I557" s="279">
        <v>93.69</v>
      </c>
      <c r="J557" s="290"/>
    </row>
    <row r="558" spans="2:10" ht="15.75" thickBot="1">
      <c r="B558" s="335"/>
      <c r="C558" s="332"/>
      <c r="D558" s="280" t="s">
        <v>131</v>
      </c>
      <c r="E558" s="281" t="s">
        <v>128</v>
      </c>
      <c r="F558" s="288">
        <v>0.36</v>
      </c>
      <c r="G558" s="282">
        <v>100.1</v>
      </c>
      <c r="H558" s="278">
        <v>125.13</v>
      </c>
      <c r="I558" s="279">
        <v>45.05</v>
      </c>
      <c r="J558" s="290"/>
    </row>
    <row r="559" spans="2:10" ht="15.75" thickBot="1">
      <c r="B559" s="335"/>
      <c r="C559" s="333"/>
      <c r="D559" s="283" t="s">
        <v>132</v>
      </c>
      <c r="E559" s="285" t="s">
        <v>121</v>
      </c>
      <c r="F559" s="288">
        <v>189.37</v>
      </c>
      <c r="G559" s="284">
        <v>1</v>
      </c>
      <c r="H559" s="278">
        <v>1.25</v>
      </c>
      <c r="I559" s="279">
        <v>236.71</v>
      </c>
      <c r="J559" s="49">
        <v>1112.21</v>
      </c>
    </row>
    <row r="560" spans="2:10" ht="15.75" thickBot="1">
      <c r="B560" s="335"/>
      <c r="C560" s="331" t="s">
        <v>32</v>
      </c>
      <c r="D560" s="276" t="s">
        <v>125</v>
      </c>
      <c r="E560" s="277" t="s">
        <v>126</v>
      </c>
      <c r="F560" s="288">
        <v>6.08</v>
      </c>
      <c r="G560" s="278">
        <v>14.5</v>
      </c>
      <c r="H560" s="278">
        <v>18.13</v>
      </c>
      <c r="I560" s="279">
        <v>110.23</v>
      </c>
      <c r="J560" s="289"/>
    </row>
    <row r="561" spans="2:10" ht="15.75" thickBot="1">
      <c r="B561" s="335"/>
      <c r="C561" s="332"/>
      <c r="D561" s="280" t="s">
        <v>127</v>
      </c>
      <c r="E561" s="281" t="s">
        <v>128</v>
      </c>
      <c r="F561" s="288">
        <v>0.33</v>
      </c>
      <c r="G561" s="282">
        <v>73.93</v>
      </c>
      <c r="H561" s="278">
        <v>92.41</v>
      </c>
      <c r="I561" s="279">
        <v>30.5</v>
      </c>
      <c r="J561" s="290"/>
    </row>
    <row r="562" spans="2:10" ht="15.75" thickBot="1">
      <c r="B562" s="336"/>
      <c r="C562" s="332"/>
      <c r="D562" s="280" t="s">
        <v>130</v>
      </c>
      <c r="E562" s="281" t="s">
        <v>128</v>
      </c>
      <c r="F562" s="288">
        <v>0.33</v>
      </c>
      <c r="G562" s="282">
        <v>100.1</v>
      </c>
      <c r="H562" s="278">
        <v>125.13</v>
      </c>
      <c r="I562" s="279">
        <v>41.29</v>
      </c>
      <c r="J562" s="290"/>
    </row>
    <row r="563" spans="2:10" ht="15.75" thickBot="1">
      <c r="B563" s="307" t="s">
        <v>133</v>
      </c>
      <c r="C563" s="332"/>
      <c r="D563" s="280" t="s">
        <v>129</v>
      </c>
      <c r="E563" s="281" t="s">
        <v>128</v>
      </c>
      <c r="F563" s="288">
        <v>2.89</v>
      </c>
      <c r="G563" s="282">
        <v>182.81</v>
      </c>
      <c r="H563" s="278">
        <v>228.51</v>
      </c>
      <c r="I563" s="279">
        <v>660.39</v>
      </c>
      <c r="J563" s="290"/>
    </row>
    <row r="564" spans="2:10" ht="15.75" thickBot="1">
      <c r="B564" s="308">
        <v>48</v>
      </c>
      <c r="C564" s="332"/>
      <c r="D564" s="280" t="s">
        <v>131</v>
      </c>
      <c r="E564" s="281" t="s">
        <v>128</v>
      </c>
      <c r="F564" s="288">
        <v>0.17</v>
      </c>
      <c r="G564" s="282">
        <v>100.1</v>
      </c>
      <c r="H564" s="278">
        <v>125.13</v>
      </c>
      <c r="I564" s="279">
        <v>21.27</v>
      </c>
      <c r="J564" s="290"/>
    </row>
    <row r="565" spans="2:10" ht="15.75" thickBot="1">
      <c r="B565" s="309"/>
      <c r="C565" s="333"/>
      <c r="D565" s="283" t="s">
        <v>132</v>
      </c>
      <c r="E565" s="285" t="s">
        <v>121</v>
      </c>
      <c r="F565" s="288">
        <v>158.06</v>
      </c>
      <c r="G565" s="284">
        <v>1</v>
      </c>
      <c r="H565" s="278">
        <v>1.25</v>
      </c>
      <c r="I565" s="279">
        <v>197.58</v>
      </c>
      <c r="J565" s="49">
        <v>1061.26</v>
      </c>
    </row>
    <row r="566" spans="2:10" ht="16.5" thickBot="1">
      <c r="B566" s="310"/>
      <c r="C566" s="53"/>
      <c r="D566" s="53"/>
      <c r="E566" s="53"/>
      <c r="F566" s="53"/>
      <c r="G566" s="53"/>
      <c r="H566" s="53"/>
      <c r="I566" s="311" t="s">
        <v>63</v>
      </c>
      <c r="J566" s="54">
        <v>7039.72</v>
      </c>
    </row>
    <row r="570" spans="5:7" ht="18.75">
      <c r="E570" s="286" t="s">
        <v>112</v>
      </c>
      <c r="F570" s="1"/>
      <c r="G570" s="1"/>
    </row>
    <row r="571" spans="5:9" ht="15">
      <c r="E571" s="56" t="s">
        <v>113</v>
      </c>
      <c r="F571" s="1"/>
      <c r="G571" s="1"/>
      <c r="I571" s="1" t="s">
        <v>114</v>
      </c>
    </row>
    <row r="572" spans="5:7" ht="18.75">
      <c r="E572" s="61" t="s">
        <v>134</v>
      </c>
      <c r="F572" s="1"/>
      <c r="G572" s="1"/>
    </row>
    <row r="573" ht="15.75" thickBot="1"/>
    <row r="574" spans="2:10" ht="30.75" thickBot="1">
      <c r="B574" s="48" t="s">
        <v>75</v>
      </c>
      <c r="C574" s="50" t="s">
        <v>60</v>
      </c>
      <c r="D574" s="50" t="s">
        <v>120</v>
      </c>
      <c r="E574" s="50" t="s">
        <v>121</v>
      </c>
      <c r="F574" s="50" t="s">
        <v>122</v>
      </c>
      <c r="G574" s="50" t="s">
        <v>123</v>
      </c>
      <c r="H574" s="50" t="s">
        <v>124</v>
      </c>
      <c r="I574" s="287" t="s">
        <v>135</v>
      </c>
      <c r="J574" s="51" t="s">
        <v>61</v>
      </c>
    </row>
    <row r="575" spans="2:10" ht="15.75" thickBot="1">
      <c r="B575" s="328" t="s">
        <v>76</v>
      </c>
      <c r="C575" s="331" t="s">
        <v>26</v>
      </c>
      <c r="D575" s="276" t="s">
        <v>125</v>
      </c>
      <c r="E575" s="277" t="s">
        <v>126</v>
      </c>
      <c r="F575" s="288">
        <v>34.71</v>
      </c>
      <c r="G575" s="278">
        <v>14.5</v>
      </c>
      <c r="H575" s="278">
        <v>18.13</v>
      </c>
      <c r="I575" s="279">
        <v>629.2923</v>
      </c>
      <c r="J575" s="289"/>
    </row>
    <row r="576" spans="2:10" ht="15.75" thickBot="1">
      <c r="B576" s="329"/>
      <c r="C576" s="332"/>
      <c r="D576" s="280" t="s">
        <v>127</v>
      </c>
      <c r="E576" s="281" t="s">
        <v>128</v>
      </c>
      <c r="F576" s="288">
        <v>49.97</v>
      </c>
      <c r="G576" s="282">
        <v>73.93</v>
      </c>
      <c r="H576" s="278">
        <v>92.41</v>
      </c>
      <c r="I576" s="279">
        <v>4617.7277</v>
      </c>
      <c r="J576" s="290"/>
    </row>
    <row r="577" spans="2:10" ht="15.75" thickBot="1">
      <c r="B577" s="329"/>
      <c r="C577" s="332"/>
      <c r="D577" s="280" t="s">
        <v>130</v>
      </c>
      <c r="E577" s="281" t="s">
        <v>128</v>
      </c>
      <c r="F577" s="288">
        <v>16.53</v>
      </c>
      <c r="G577" s="282">
        <v>100.1</v>
      </c>
      <c r="H577" s="278">
        <v>125.13</v>
      </c>
      <c r="I577" s="279">
        <v>2068.3989</v>
      </c>
      <c r="J577" s="290"/>
    </row>
    <row r="578" spans="2:10" ht="15.75" thickBot="1">
      <c r="B578" s="329"/>
      <c r="C578" s="332"/>
      <c r="D578" s="280" t="s">
        <v>129</v>
      </c>
      <c r="E578" s="281" t="s">
        <v>128</v>
      </c>
      <c r="F578" s="288">
        <v>6.61</v>
      </c>
      <c r="G578" s="282">
        <v>182.81</v>
      </c>
      <c r="H578" s="278">
        <v>228.51</v>
      </c>
      <c r="I578" s="279">
        <v>1510.4511</v>
      </c>
      <c r="J578" s="290"/>
    </row>
    <row r="579" spans="2:10" ht="15.75" thickBot="1">
      <c r="B579" s="329"/>
      <c r="C579" s="332"/>
      <c r="D579" s="280" t="s">
        <v>131</v>
      </c>
      <c r="E579" s="281" t="s">
        <v>128</v>
      </c>
      <c r="F579" s="288">
        <v>0</v>
      </c>
      <c r="G579" s="282">
        <v>100.1</v>
      </c>
      <c r="H579" s="278">
        <v>125.13</v>
      </c>
      <c r="I579" s="279">
        <v>0</v>
      </c>
      <c r="J579" s="290"/>
    </row>
    <row r="580" spans="2:10" ht="15.75" thickBot="1">
      <c r="B580" s="329"/>
      <c r="C580" s="333"/>
      <c r="D580" s="283" t="s">
        <v>132</v>
      </c>
      <c r="E580" s="285" t="s">
        <v>121</v>
      </c>
      <c r="F580" s="288">
        <v>2941.95</v>
      </c>
      <c r="G580" s="284">
        <v>1</v>
      </c>
      <c r="H580" s="278">
        <v>1.25</v>
      </c>
      <c r="I580" s="279">
        <v>3677.4375</v>
      </c>
      <c r="J580" s="49">
        <v>12503.31</v>
      </c>
    </row>
    <row r="581" spans="2:10" ht="15.75" thickBot="1">
      <c r="B581" s="329"/>
      <c r="C581" s="331" t="s">
        <v>27</v>
      </c>
      <c r="D581" s="293" t="s">
        <v>125</v>
      </c>
      <c r="E581" s="294" t="s">
        <v>126</v>
      </c>
      <c r="F581" s="288">
        <v>22.89</v>
      </c>
      <c r="G581" s="296">
        <v>14.5</v>
      </c>
      <c r="H581" s="278">
        <v>18.13</v>
      </c>
      <c r="I581" s="279">
        <v>414.9957</v>
      </c>
      <c r="J581" s="297"/>
    </row>
    <row r="582" spans="2:10" ht="15.75" thickBot="1">
      <c r="B582" s="329"/>
      <c r="C582" s="332"/>
      <c r="D582" s="298" t="s">
        <v>127</v>
      </c>
      <c r="E582" s="299" t="s">
        <v>128</v>
      </c>
      <c r="F582" s="288">
        <v>4.07</v>
      </c>
      <c r="G582" s="301">
        <v>73.93</v>
      </c>
      <c r="H582" s="278">
        <v>92.41</v>
      </c>
      <c r="I582" s="279">
        <v>376.1087</v>
      </c>
      <c r="J582" s="302"/>
    </row>
    <row r="583" spans="2:10" ht="15.75" thickBot="1">
      <c r="B583" s="329"/>
      <c r="C583" s="332"/>
      <c r="D583" s="298" t="s">
        <v>130</v>
      </c>
      <c r="E583" s="299" t="s">
        <v>128</v>
      </c>
      <c r="F583" s="288">
        <v>9.41</v>
      </c>
      <c r="G583" s="301">
        <v>100.1</v>
      </c>
      <c r="H583" s="278">
        <v>125.13</v>
      </c>
      <c r="I583" s="279">
        <v>1177.4733</v>
      </c>
      <c r="J583" s="302"/>
    </row>
    <row r="584" spans="2:10" ht="15.75" thickBot="1">
      <c r="B584" s="329"/>
      <c r="C584" s="332"/>
      <c r="D584" s="298" t="s">
        <v>129</v>
      </c>
      <c r="E584" s="299" t="s">
        <v>128</v>
      </c>
      <c r="F584" s="288">
        <v>10.05</v>
      </c>
      <c r="G584" s="301">
        <v>182.81</v>
      </c>
      <c r="H584" s="278">
        <v>228.51</v>
      </c>
      <c r="I584" s="279">
        <v>2296.5255</v>
      </c>
      <c r="J584" s="302"/>
    </row>
    <row r="585" spans="2:10" ht="15.75" thickBot="1">
      <c r="B585" s="329"/>
      <c r="C585" s="332"/>
      <c r="D585" s="298" t="s">
        <v>131</v>
      </c>
      <c r="E585" s="299" t="s">
        <v>128</v>
      </c>
      <c r="F585" s="288">
        <v>4.83</v>
      </c>
      <c r="G585" s="301">
        <v>100.1</v>
      </c>
      <c r="H585" s="278">
        <v>125.13</v>
      </c>
      <c r="I585" s="279">
        <v>604.3779</v>
      </c>
      <c r="J585" s="302"/>
    </row>
    <row r="586" spans="2:10" ht="15.75" thickBot="1">
      <c r="B586" s="329"/>
      <c r="C586" s="333"/>
      <c r="D586" s="303" t="s">
        <v>132</v>
      </c>
      <c r="E586" s="304" t="s">
        <v>121</v>
      </c>
      <c r="F586" s="288">
        <v>2115.02</v>
      </c>
      <c r="G586" s="306">
        <v>1</v>
      </c>
      <c r="H586" s="278">
        <v>1.25</v>
      </c>
      <c r="I586" s="279">
        <v>2643.775</v>
      </c>
      <c r="J586" s="52">
        <v>7513.26</v>
      </c>
    </row>
    <row r="587" spans="2:10" ht="15.75" thickBot="1">
      <c r="B587" s="329"/>
      <c r="C587" s="331" t="s">
        <v>28</v>
      </c>
      <c r="D587" s="276" t="s">
        <v>125</v>
      </c>
      <c r="E587" s="277" t="s">
        <v>126</v>
      </c>
      <c r="F587" s="288">
        <v>12.21</v>
      </c>
      <c r="G587" s="278">
        <v>14.5</v>
      </c>
      <c r="H587" s="278">
        <v>18.13</v>
      </c>
      <c r="I587" s="279">
        <v>221.3673</v>
      </c>
      <c r="J587" s="289"/>
    </row>
    <row r="588" spans="2:10" ht="15.75" thickBot="1">
      <c r="B588" s="329"/>
      <c r="C588" s="332"/>
      <c r="D588" s="280" t="s">
        <v>127</v>
      </c>
      <c r="E588" s="281" t="s">
        <v>128</v>
      </c>
      <c r="F588" s="288">
        <v>4.07</v>
      </c>
      <c r="G588" s="282">
        <v>73.93</v>
      </c>
      <c r="H588" s="278">
        <v>92.41</v>
      </c>
      <c r="I588" s="279">
        <v>376.1087</v>
      </c>
      <c r="J588" s="290"/>
    </row>
    <row r="589" spans="2:10" ht="15.75" thickBot="1">
      <c r="B589" s="329"/>
      <c r="C589" s="332"/>
      <c r="D589" s="280" t="s">
        <v>130</v>
      </c>
      <c r="E589" s="281" t="s">
        <v>128</v>
      </c>
      <c r="F589" s="288">
        <v>13.73</v>
      </c>
      <c r="G589" s="282">
        <v>100.1</v>
      </c>
      <c r="H589" s="278">
        <v>125.13</v>
      </c>
      <c r="I589" s="279">
        <v>1718.0349</v>
      </c>
      <c r="J589" s="290"/>
    </row>
    <row r="590" spans="2:10" ht="15.75" thickBot="1">
      <c r="B590" s="329"/>
      <c r="C590" s="332"/>
      <c r="D590" s="280" t="s">
        <v>129</v>
      </c>
      <c r="E590" s="281" t="s">
        <v>128</v>
      </c>
      <c r="F590" s="288">
        <v>4.07</v>
      </c>
      <c r="G590" s="282">
        <v>182.81</v>
      </c>
      <c r="H590" s="278">
        <v>228.51</v>
      </c>
      <c r="I590" s="279">
        <v>930.0357</v>
      </c>
      <c r="J590" s="290"/>
    </row>
    <row r="591" spans="2:10" ht="15.75" thickBot="1">
      <c r="B591" s="329"/>
      <c r="C591" s="332"/>
      <c r="D591" s="280" t="s">
        <v>131</v>
      </c>
      <c r="E591" s="281" t="s">
        <v>128</v>
      </c>
      <c r="F591" s="288">
        <v>4.96</v>
      </c>
      <c r="G591" s="282">
        <v>100.1</v>
      </c>
      <c r="H591" s="278">
        <v>125.13</v>
      </c>
      <c r="I591" s="279">
        <v>620.6448</v>
      </c>
      <c r="J591" s="290"/>
    </row>
    <row r="592" spans="2:10" ht="15.75" thickBot="1">
      <c r="B592" s="329"/>
      <c r="C592" s="332"/>
      <c r="D592" s="280" t="s">
        <v>131</v>
      </c>
      <c r="E592" s="281" t="s">
        <v>128</v>
      </c>
      <c r="F592" s="288">
        <v>480</v>
      </c>
      <c r="G592" s="282">
        <v>6</v>
      </c>
      <c r="H592" s="278">
        <v>7.5</v>
      </c>
      <c r="I592" s="279">
        <v>3600</v>
      </c>
      <c r="J592" s="290"/>
    </row>
    <row r="593" spans="2:10" ht="15.75" thickBot="1">
      <c r="B593" s="329"/>
      <c r="C593" s="333"/>
      <c r="D593" s="283" t="s">
        <v>132</v>
      </c>
      <c r="E593" s="285" t="s">
        <v>121</v>
      </c>
      <c r="F593" s="288">
        <v>2148.93</v>
      </c>
      <c r="G593" s="284">
        <v>1</v>
      </c>
      <c r="H593" s="278">
        <v>1.25</v>
      </c>
      <c r="I593" s="279">
        <v>2686.1625</v>
      </c>
      <c r="J593" s="49">
        <v>10152.35</v>
      </c>
    </row>
    <row r="594" spans="2:10" ht="15.75" thickBot="1">
      <c r="B594" s="329"/>
      <c r="C594" s="331" t="s">
        <v>29</v>
      </c>
      <c r="D594" s="276" t="s">
        <v>125</v>
      </c>
      <c r="E594" s="277" t="s">
        <v>126</v>
      </c>
      <c r="F594" s="288">
        <v>39.67</v>
      </c>
      <c r="G594" s="278">
        <v>14.5</v>
      </c>
      <c r="H594" s="278">
        <v>18.13</v>
      </c>
      <c r="I594" s="279">
        <v>719.2171</v>
      </c>
      <c r="J594" s="289"/>
    </row>
    <row r="595" spans="2:10" ht="15.75" thickBot="1">
      <c r="B595" s="329"/>
      <c r="C595" s="332"/>
      <c r="D595" s="280" t="s">
        <v>127</v>
      </c>
      <c r="E595" s="281" t="s">
        <v>128</v>
      </c>
      <c r="F595" s="288">
        <v>72.73</v>
      </c>
      <c r="G595" s="282">
        <v>73.93</v>
      </c>
      <c r="H595" s="278">
        <v>92.41</v>
      </c>
      <c r="I595" s="279">
        <v>6720.9793</v>
      </c>
      <c r="J595" s="290"/>
    </row>
    <row r="596" spans="2:10" ht="15.75" thickBot="1">
      <c r="B596" s="329"/>
      <c r="C596" s="332"/>
      <c r="D596" s="280" t="s">
        <v>130</v>
      </c>
      <c r="E596" s="281" t="s">
        <v>128</v>
      </c>
      <c r="F596" s="288">
        <v>1.65</v>
      </c>
      <c r="G596" s="282">
        <v>100.1</v>
      </c>
      <c r="H596" s="278">
        <v>125.13</v>
      </c>
      <c r="I596" s="279">
        <v>206.4645</v>
      </c>
      <c r="J596" s="290"/>
    </row>
    <row r="597" spans="2:10" ht="15.75" thickBot="1">
      <c r="B597" s="329"/>
      <c r="C597" s="332"/>
      <c r="D597" s="280" t="s">
        <v>129</v>
      </c>
      <c r="E597" s="281" t="s">
        <v>128</v>
      </c>
      <c r="F597" s="288">
        <v>1.65</v>
      </c>
      <c r="G597" s="282">
        <v>182.81</v>
      </c>
      <c r="H597" s="278">
        <v>228.51</v>
      </c>
      <c r="I597" s="279">
        <v>377.0415</v>
      </c>
      <c r="J597" s="290"/>
    </row>
    <row r="598" spans="2:10" ht="15.75" thickBot="1">
      <c r="B598" s="329"/>
      <c r="C598" s="332"/>
      <c r="D598" s="280" t="s">
        <v>131</v>
      </c>
      <c r="E598" s="281" t="s">
        <v>128</v>
      </c>
      <c r="F598" s="288">
        <v>0</v>
      </c>
      <c r="G598" s="282">
        <v>100.1</v>
      </c>
      <c r="H598" s="278">
        <v>125.13</v>
      </c>
      <c r="I598" s="279">
        <v>0</v>
      </c>
      <c r="J598" s="290"/>
    </row>
    <row r="599" spans="2:10" ht="15.75" thickBot="1">
      <c r="B599" s="329"/>
      <c r="C599" s="333"/>
      <c r="D599" s="283" t="s">
        <v>132</v>
      </c>
      <c r="E599" s="285" t="s">
        <v>121</v>
      </c>
      <c r="F599" s="288">
        <v>1202.21</v>
      </c>
      <c r="G599" s="284">
        <v>1</v>
      </c>
      <c r="H599" s="278">
        <v>1.25</v>
      </c>
      <c r="I599" s="279">
        <v>1502.7625</v>
      </c>
      <c r="J599" s="49">
        <v>9526.46</v>
      </c>
    </row>
    <row r="600" spans="2:10" ht="15.75" thickBot="1">
      <c r="B600" s="329"/>
      <c r="C600" s="331" t="s">
        <v>30</v>
      </c>
      <c r="D600" s="276" t="s">
        <v>125</v>
      </c>
      <c r="E600" s="277" t="s">
        <v>126</v>
      </c>
      <c r="F600" s="288">
        <v>13.22</v>
      </c>
      <c r="G600" s="278">
        <v>14.5</v>
      </c>
      <c r="H600" s="278">
        <v>18.13</v>
      </c>
      <c r="I600" s="279">
        <v>239.6786</v>
      </c>
      <c r="J600" s="289"/>
    </row>
    <row r="601" spans="2:10" ht="15.75" thickBot="1">
      <c r="B601" s="329"/>
      <c r="C601" s="332"/>
      <c r="D601" s="280" t="s">
        <v>127</v>
      </c>
      <c r="E601" s="281" t="s">
        <v>128</v>
      </c>
      <c r="F601" s="288">
        <v>4.96</v>
      </c>
      <c r="G601" s="282">
        <v>73.93</v>
      </c>
      <c r="H601" s="278">
        <v>92.41</v>
      </c>
      <c r="I601" s="279">
        <v>458.3536</v>
      </c>
      <c r="J601" s="290"/>
    </row>
    <row r="602" spans="2:10" ht="15.75" thickBot="1">
      <c r="B602" s="329"/>
      <c r="C602" s="332"/>
      <c r="D602" s="280" t="s">
        <v>130</v>
      </c>
      <c r="E602" s="281" t="s">
        <v>128</v>
      </c>
      <c r="F602" s="288">
        <v>46.92</v>
      </c>
      <c r="G602" s="282">
        <v>100.1</v>
      </c>
      <c r="H602" s="278">
        <v>125.13</v>
      </c>
      <c r="I602" s="279">
        <v>5871.0996</v>
      </c>
      <c r="J602" s="290"/>
    </row>
    <row r="603" spans="2:10" ht="15.75" thickBot="1">
      <c r="B603" s="329"/>
      <c r="C603" s="332"/>
      <c r="D603" s="280" t="s">
        <v>129</v>
      </c>
      <c r="E603" s="281" t="s">
        <v>128</v>
      </c>
      <c r="F603" s="288">
        <v>3.31</v>
      </c>
      <c r="G603" s="282">
        <v>182.81</v>
      </c>
      <c r="H603" s="278">
        <v>228.51</v>
      </c>
      <c r="I603" s="279">
        <v>756.3681</v>
      </c>
      <c r="J603" s="290"/>
    </row>
    <row r="604" spans="2:10" ht="15.75" thickBot="1">
      <c r="B604" s="329"/>
      <c r="C604" s="332"/>
      <c r="D604" s="280" t="s">
        <v>131</v>
      </c>
      <c r="E604" s="281" t="s">
        <v>128</v>
      </c>
      <c r="F604" s="288">
        <v>1.65</v>
      </c>
      <c r="G604" s="282">
        <v>100.1</v>
      </c>
      <c r="H604" s="278">
        <v>125.13</v>
      </c>
      <c r="I604" s="279">
        <v>206.4645</v>
      </c>
      <c r="J604" s="290"/>
    </row>
    <row r="605" spans="2:10" ht="15.75" thickBot="1">
      <c r="B605" s="329"/>
      <c r="C605" s="333"/>
      <c r="D605" s="283" t="s">
        <v>132</v>
      </c>
      <c r="E605" s="285" t="s">
        <v>121</v>
      </c>
      <c r="F605" s="288">
        <v>1136.77</v>
      </c>
      <c r="G605" s="284">
        <v>1</v>
      </c>
      <c r="H605" s="278">
        <v>1.25</v>
      </c>
      <c r="I605" s="279">
        <v>1420.9625</v>
      </c>
      <c r="J605" s="49">
        <v>8952.93</v>
      </c>
    </row>
    <row r="606" spans="2:10" ht="15.75" thickBot="1">
      <c r="B606" s="329"/>
      <c r="C606" s="331" t="s">
        <v>31</v>
      </c>
      <c r="D606" s="276" t="s">
        <v>125</v>
      </c>
      <c r="E606" s="277" t="s">
        <v>126</v>
      </c>
      <c r="F606" s="288">
        <v>23.52</v>
      </c>
      <c r="G606" s="278">
        <v>14.5</v>
      </c>
      <c r="H606" s="278">
        <v>18.13</v>
      </c>
      <c r="I606" s="279">
        <v>426.4176</v>
      </c>
      <c r="J606" s="289"/>
    </row>
    <row r="607" spans="2:10" ht="15.75" thickBot="1">
      <c r="B607" s="329"/>
      <c r="C607" s="332"/>
      <c r="D607" s="280" t="s">
        <v>127</v>
      </c>
      <c r="E607" s="281" t="s">
        <v>128</v>
      </c>
      <c r="F607" s="288">
        <v>6.61</v>
      </c>
      <c r="G607" s="282">
        <v>73.93</v>
      </c>
      <c r="H607" s="278">
        <v>92.41</v>
      </c>
      <c r="I607" s="279">
        <v>610.8301</v>
      </c>
      <c r="J607" s="290"/>
    </row>
    <row r="608" spans="2:10" ht="15.75" thickBot="1">
      <c r="B608" s="329"/>
      <c r="C608" s="332"/>
      <c r="D608" s="280" t="s">
        <v>130</v>
      </c>
      <c r="E608" s="281" t="s">
        <v>128</v>
      </c>
      <c r="F608" s="288">
        <v>50.61</v>
      </c>
      <c r="G608" s="282">
        <v>100.1</v>
      </c>
      <c r="H608" s="278">
        <v>125.13</v>
      </c>
      <c r="I608" s="279">
        <v>6332.8293</v>
      </c>
      <c r="J608" s="290"/>
    </row>
    <row r="609" spans="2:10" ht="15.75" thickBot="1">
      <c r="B609" s="329"/>
      <c r="C609" s="332"/>
      <c r="D609" s="280" t="s">
        <v>129</v>
      </c>
      <c r="E609" s="281" t="s">
        <v>128</v>
      </c>
      <c r="F609" s="288">
        <v>4.07</v>
      </c>
      <c r="G609" s="282">
        <v>182.81</v>
      </c>
      <c r="H609" s="278">
        <v>228.51</v>
      </c>
      <c r="I609" s="279">
        <v>930.0357</v>
      </c>
      <c r="J609" s="290"/>
    </row>
    <row r="610" spans="2:10" ht="15.75" thickBot="1">
      <c r="B610" s="329"/>
      <c r="C610" s="332"/>
      <c r="D610" s="280" t="s">
        <v>131</v>
      </c>
      <c r="E610" s="281" t="s">
        <v>128</v>
      </c>
      <c r="F610" s="288">
        <v>3.56</v>
      </c>
      <c r="G610" s="282">
        <v>100.1</v>
      </c>
      <c r="H610" s="278">
        <v>125.13</v>
      </c>
      <c r="I610" s="279">
        <v>445.4628</v>
      </c>
      <c r="J610" s="290"/>
    </row>
    <row r="611" spans="2:10" ht="15.75" thickBot="1">
      <c r="B611" s="329"/>
      <c r="C611" s="333"/>
      <c r="D611" s="283" t="s">
        <v>132</v>
      </c>
      <c r="E611" s="285" t="s">
        <v>121</v>
      </c>
      <c r="F611" s="288">
        <v>1893.72</v>
      </c>
      <c r="G611" s="284">
        <v>1</v>
      </c>
      <c r="H611" s="278">
        <v>1.25</v>
      </c>
      <c r="I611" s="279">
        <v>2367.15</v>
      </c>
      <c r="J611" s="49">
        <v>11112.73</v>
      </c>
    </row>
    <row r="612" spans="2:10" ht="15.75" thickBot="1">
      <c r="B612" s="329"/>
      <c r="C612" s="331" t="s">
        <v>32</v>
      </c>
      <c r="D612" s="276" t="s">
        <v>125</v>
      </c>
      <c r="E612" s="277" t="s">
        <v>126</v>
      </c>
      <c r="F612" s="288">
        <v>60.78</v>
      </c>
      <c r="G612" s="278">
        <v>14.5</v>
      </c>
      <c r="H612" s="278">
        <v>18.13</v>
      </c>
      <c r="I612" s="279">
        <v>1101.9414</v>
      </c>
      <c r="J612" s="289"/>
    </row>
    <row r="613" spans="2:10" ht="15.75" thickBot="1">
      <c r="B613" s="329"/>
      <c r="C613" s="332"/>
      <c r="D613" s="280" t="s">
        <v>127</v>
      </c>
      <c r="E613" s="281" t="s">
        <v>128</v>
      </c>
      <c r="F613" s="288">
        <v>3.31</v>
      </c>
      <c r="G613" s="282">
        <v>73.93</v>
      </c>
      <c r="H613" s="278">
        <v>92.41</v>
      </c>
      <c r="I613" s="279">
        <v>305.8771</v>
      </c>
      <c r="J613" s="290"/>
    </row>
    <row r="614" spans="2:10" ht="15.75" thickBot="1">
      <c r="B614" s="330"/>
      <c r="C614" s="332"/>
      <c r="D614" s="280" t="s">
        <v>130</v>
      </c>
      <c r="E614" s="281" t="s">
        <v>128</v>
      </c>
      <c r="F614" s="288">
        <v>3.31</v>
      </c>
      <c r="G614" s="282">
        <v>100.1</v>
      </c>
      <c r="H614" s="278">
        <v>125.13</v>
      </c>
      <c r="I614" s="279">
        <v>414.1803</v>
      </c>
      <c r="J614" s="290"/>
    </row>
    <row r="615" spans="2:10" ht="15.75" thickBot="1">
      <c r="B615" s="307" t="s">
        <v>133</v>
      </c>
      <c r="C615" s="332"/>
      <c r="D615" s="280" t="s">
        <v>129</v>
      </c>
      <c r="E615" s="281" t="s">
        <v>128</v>
      </c>
      <c r="F615" s="288">
        <v>28.86</v>
      </c>
      <c r="G615" s="282">
        <v>182.81</v>
      </c>
      <c r="H615" s="278">
        <v>228.51</v>
      </c>
      <c r="I615" s="279">
        <v>6594.7986</v>
      </c>
      <c r="J615" s="290"/>
    </row>
    <row r="616" spans="2:10" ht="15.75" thickBot="1">
      <c r="B616" s="308">
        <v>480</v>
      </c>
      <c r="C616" s="332"/>
      <c r="D616" s="280" t="s">
        <v>131</v>
      </c>
      <c r="E616" s="281" t="s">
        <v>128</v>
      </c>
      <c r="F616" s="288">
        <v>1.65</v>
      </c>
      <c r="G616" s="282">
        <v>100.1</v>
      </c>
      <c r="H616" s="278">
        <v>125.13</v>
      </c>
      <c r="I616" s="279">
        <v>206.4645</v>
      </c>
      <c r="J616" s="290"/>
    </row>
    <row r="617" spans="2:10" ht="15.75" thickBot="1">
      <c r="B617" s="309"/>
      <c r="C617" s="333"/>
      <c r="D617" s="283" t="s">
        <v>132</v>
      </c>
      <c r="E617" s="285" t="s">
        <v>121</v>
      </c>
      <c r="F617" s="288">
        <v>1580.6</v>
      </c>
      <c r="G617" s="284">
        <v>1</v>
      </c>
      <c r="H617" s="278">
        <v>1.25</v>
      </c>
      <c r="I617" s="279">
        <v>1975.75</v>
      </c>
      <c r="J617" s="49">
        <v>10599.01</v>
      </c>
    </row>
    <row r="618" spans="2:10" ht="16.5" thickBot="1">
      <c r="B618" s="310"/>
      <c r="C618" s="53"/>
      <c r="D618" s="53"/>
      <c r="E618" s="53"/>
      <c r="F618" s="53"/>
      <c r="G618" s="53"/>
      <c r="H618" s="53"/>
      <c r="I618" s="311" t="s">
        <v>63</v>
      </c>
      <c r="J618" s="54">
        <v>70360.05</v>
      </c>
    </row>
    <row r="622" spans="5:7" ht="18.75">
      <c r="E622" s="286" t="s">
        <v>112</v>
      </c>
      <c r="F622" s="1"/>
      <c r="G622" s="1"/>
    </row>
    <row r="623" spans="5:9" ht="15">
      <c r="E623" s="56" t="s">
        <v>113</v>
      </c>
      <c r="F623" s="1"/>
      <c r="G623" s="1"/>
      <c r="I623" s="1" t="s">
        <v>114</v>
      </c>
    </row>
    <row r="624" spans="5:7" ht="18.75">
      <c r="E624" s="61" t="s">
        <v>134</v>
      </c>
      <c r="F624" s="1"/>
      <c r="G624" s="1"/>
    </row>
    <row r="625" ht="15.75" thickBot="1"/>
    <row r="626" spans="2:10" ht="30.75" thickBot="1">
      <c r="B626" s="48" t="s">
        <v>77</v>
      </c>
      <c r="C626" s="50" t="s">
        <v>60</v>
      </c>
      <c r="D626" s="50" t="s">
        <v>120</v>
      </c>
      <c r="E626" s="50" t="s">
        <v>121</v>
      </c>
      <c r="F626" s="50" t="s">
        <v>122</v>
      </c>
      <c r="G626" s="50" t="s">
        <v>123</v>
      </c>
      <c r="H626" s="50" t="s">
        <v>124</v>
      </c>
      <c r="I626" s="287" t="s">
        <v>135</v>
      </c>
      <c r="J626" s="51" t="s">
        <v>61</v>
      </c>
    </row>
    <row r="627" spans="2:10" ht="15.75" thickBot="1">
      <c r="B627" s="328" t="s">
        <v>7</v>
      </c>
      <c r="C627" s="331" t="s">
        <v>26</v>
      </c>
      <c r="D627" s="276" t="s">
        <v>125</v>
      </c>
      <c r="E627" s="277" t="s">
        <v>126</v>
      </c>
      <c r="F627" s="288">
        <v>11.43</v>
      </c>
      <c r="G627" s="278">
        <v>14.5</v>
      </c>
      <c r="H627" s="278">
        <v>18.13</v>
      </c>
      <c r="I627" s="279">
        <v>207.2259</v>
      </c>
      <c r="J627" s="289"/>
    </row>
    <row r="628" spans="2:10" ht="15.75" thickBot="1">
      <c r="B628" s="329"/>
      <c r="C628" s="332"/>
      <c r="D628" s="280" t="s">
        <v>127</v>
      </c>
      <c r="E628" s="281" t="s">
        <v>128</v>
      </c>
      <c r="F628" s="288">
        <v>16.45</v>
      </c>
      <c r="G628" s="282">
        <v>73.93</v>
      </c>
      <c r="H628" s="278">
        <v>92.41</v>
      </c>
      <c r="I628" s="279">
        <v>1520.1445</v>
      </c>
      <c r="J628" s="290"/>
    </row>
    <row r="629" spans="2:10" ht="15.75" thickBot="1">
      <c r="B629" s="329"/>
      <c r="C629" s="332"/>
      <c r="D629" s="280" t="s">
        <v>130</v>
      </c>
      <c r="E629" s="281" t="s">
        <v>128</v>
      </c>
      <c r="F629" s="288">
        <v>5.44</v>
      </c>
      <c r="G629" s="282">
        <v>100.1</v>
      </c>
      <c r="H629" s="278">
        <v>125.13</v>
      </c>
      <c r="I629" s="279">
        <v>680.7072</v>
      </c>
      <c r="J629" s="290"/>
    </row>
    <row r="630" spans="2:10" ht="15.75" thickBot="1">
      <c r="B630" s="329"/>
      <c r="C630" s="332"/>
      <c r="D630" s="280" t="s">
        <v>129</v>
      </c>
      <c r="E630" s="281" t="s">
        <v>128</v>
      </c>
      <c r="F630" s="288">
        <v>2.18</v>
      </c>
      <c r="G630" s="282">
        <v>182.81</v>
      </c>
      <c r="H630" s="278">
        <v>228.51</v>
      </c>
      <c r="I630" s="279">
        <v>498.1518</v>
      </c>
      <c r="J630" s="290"/>
    </row>
    <row r="631" spans="2:10" ht="15.75" thickBot="1">
      <c r="B631" s="329"/>
      <c r="C631" s="332"/>
      <c r="D631" s="280" t="s">
        <v>131</v>
      </c>
      <c r="E631" s="281" t="s">
        <v>128</v>
      </c>
      <c r="F631" s="288">
        <v>0</v>
      </c>
      <c r="G631" s="282">
        <v>100.1</v>
      </c>
      <c r="H631" s="278">
        <v>125.13</v>
      </c>
      <c r="I631" s="279">
        <v>0</v>
      </c>
      <c r="J631" s="290"/>
    </row>
    <row r="632" spans="2:10" ht="15.75" thickBot="1">
      <c r="B632" s="329"/>
      <c r="C632" s="333"/>
      <c r="D632" s="283" t="s">
        <v>132</v>
      </c>
      <c r="E632" s="285" t="s">
        <v>121</v>
      </c>
      <c r="F632" s="288">
        <v>968.39</v>
      </c>
      <c r="G632" s="284">
        <v>1</v>
      </c>
      <c r="H632" s="278">
        <v>1.25</v>
      </c>
      <c r="I632" s="279">
        <v>1210.4875</v>
      </c>
      <c r="J632" s="49">
        <v>4116.72</v>
      </c>
    </row>
    <row r="633" spans="2:10" ht="15.75" thickBot="1">
      <c r="B633" s="329"/>
      <c r="C633" s="331" t="s">
        <v>27</v>
      </c>
      <c r="D633" s="293" t="s">
        <v>125</v>
      </c>
      <c r="E633" s="294" t="s">
        <v>126</v>
      </c>
      <c r="F633" s="288">
        <v>7.53</v>
      </c>
      <c r="G633" s="296">
        <v>14.5</v>
      </c>
      <c r="H633" s="278">
        <v>18.13</v>
      </c>
      <c r="I633" s="279">
        <v>136.5189</v>
      </c>
      <c r="J633" s="297"/>
    </row>
    <row r="634" spans="2:10" ht="15.75" thickBot="1">
      <c r="B634" s="329"/>
      <c r="C634" s="332"/>
      <c r="D634" s="298" t="s">
        <v>127</v>
      </c>
      <c r="E634" s="299" t="s">
        <v>128</v>
      </c>
      <c r="F634" s="288">
        <v>1.34</v>
      </c>
      <c r="G634" s="301">
        <v>73.93</v>
      </c>
      <c r="H634" s="278">
        <v>92.41</v>
      </c>
      <c r="I634" s="279">
        <v>123.8294</v>
      </c>
      <c r="J634" s="302"/>
    </row>
    <row r="635" spans="2:10" ht="15.75" thickBot="1">
      <c r="B635" s="329"/>
      <c r="C635" s="332"/>
      <c r="D635" s="298" t="s">
        <v>130</v>
      </c>
      <c r="E635" s="299" t="s">
        <v>128</v>
      </c>
      <c r="F635" s="288">
        <v>3.1</v>
      </c>
      <c r="G635" s="301">
        <v>100.1</v>
      </c>
      <c r="H635" s="278">
        <v>125.13</v>
      </c>
      <c r="I635" s="279">
        <v>387.903</v>
      </c>
      <c r="J635" s="302"/>
    </row>
    <row r="636" spans="2:10" ht="15.75" thickBot="1">
      <c r="B636" s="329"/>
      <c r="C636" s="332"/>
      <c r="D636" s="298" t="s">
        <v>129</v>
      </c>
      <c r="E636" s="299" t="s">
        <v>128</v>
      </c>
      <c r="F636" s="288">
        <v>3.31</v>
      </c>
      <c r="G636" s="301">
        <v>182.81</v>
      </c>
      <c r="H636" s="278">
        <v>228.51</v>
      </c>
      <c r="I636" s="279">
        <v>756.3681</v>
      </c>
      <c r="J636" s="302"/>
    </row>
    <row r="637" spans="2:10" ht="15.75" thickBot="1">
      <c r="B637" s="329"/>
      <c r="C637" s="332"/>
      <c r="D637" s="298" t="s">
        <v>131</v>
      </c>
      <c r="E637" s="299" t="s">
        <v>128</v>
      </c>
      <c r="F637" s="288">
        <v>1.59</v>
      </c>
      <c r="G637" s="301">
        <v>100.1</v>
      </c>
      <c r="H637" s="278">
        <v>125.13</v>
      </c>
      <c r="I637" s="279">
        <v>198.9567</v>
      </c>
      <c r="J637" s="302"/>
    </row>
    <row r="638" spans="2:10" ht="15.75" thickBot="1">
      <c r="B638" s="329"/>
      <c r="C638" s="333"/>
      <c r="D638" s="303" t="s">
        <v>132</v>
      </c>
      <c r="E638" s="304" t="s">
        <v>121</v>
      </c>
      <c r="F638" s="288">
        <v>696.19</v>
      </c>
      <c r="G638" s="306">
        <v>1</v>
      </c>
      <c r="H638" s="278">
        <v>1.25</v>
      </c>
      <c r="I638" s="279">
        <v>870.2375</v>
      </c>
      <c r="J638" s="52">
        <v>2473.81</v>
      </c>
    </row>
    <row r="639" spans="2:10" ht="15.75" thickBot="1">
      <c r="B639" s="329"/>
      <c r="C639" s="331" t="s">
        <v>28</v>
      </c>
      <c r="D639" s="276" t="s">
        <v>125</v>
      </c>
      <c r="E639" s="277" t="s">
        <v>126</v>
      </c>
      <c r="F639" s="288">
        <v>4.02</v>
      </c>
      <c r="G639" s="278">
        <v>14.5</v>
      </c>
      <c r="H639" s="278">
        <v>18.13</v>
      </c>
      <c r="I639" s="279">
        <v>72.8826</v>
      </c>
      <c r="J639" s="289"/>
    </row>
    <row r="640" spans="2:10" ht="15.75" thickBot="1">
      <c r="B640" s="329"/>
      <c r="C640" s="332"/>
      <c r="D640" s="280" t="s">
        <v>127</v>
      </c>
      <c r="E640" s="281" t="s">
        <v>128</v>
      </c>
      <c r="F640" s="288">
        <v>1.34</v>
      </c>
      <c r="G640" s="282">
        <v>73.93</v>
      </c>
      <c r="H640" s="278">
        <v>92.41</v>
      </c>
      <c r="I640" s="279">
        <v>123.8294</v>
      </c>
      <c r="J640" s="290"/>
    </row>
    <row r="641" spans="2:10" ht="15.75" thickBot="1">
      <c r="B641" s="329"/>
      <c r="C641" s="332"/>
      <c r="D641" s="280" t="s">
        <v>130</v>
      </c>
      <c r="E641" s="281" t="s">
        <v>128</v>
      </c>
      <c r="F641" s="288">
        <v>4.52</v>
      </c>
      <c r="G641" s="282">
        <v>100.1</v>
      </c>
      <c r="H641" s="278">
        <v>125.13</v>
      </c>
      <c r="I641" s="279">
        <v>565.5876</v>
      </c>
      <c r="J641" s="290"/>
    </row>
    <row r="642" spans="2:10" ht="15.75" thickBot="1">
      <c r="B642" s="329"/>
      <c r="C642" s="332"/>
      <c r="D642" s="280" t="s">
        <v>129</v>
      </c>
      <c r="E642" s="281" t="s">
        <v>128</v>
      </c>
      <c r="F642" s="288">
        <v>1.34</v>
      </c>
      <c r="G642" s="282">
        <v>182.81</v>
      </c>
      <c r="H642" s="278">
        <v>228.51</v>
      </c>
      <c r="I642" s="279">
        <v>306.2034</v>
      </c>
      <c r="J642" s="290"/>
    </row>
    <row r="643" spans="2:10" ht="15.75" thickBot="1">
      <c r="B643" s="329"/>
      <c r="C643" s="332"/>
      <c r="D643" s="280" t="s">
        <v>131</v>
      </c>
      <c r="E643" s="281" t="s">
        <v>128</v>
      </c>
      <c r="F643" s="288">
        <v>1.63</v>
      </c>
      <c r="G643" s="282">
        <v>100.1</v>
      </c>
      <c r="H643" s="278">
        <v>125.13</v>
      </c>
      <c r="I643" s="279">
        <v>203.9619</v>
      </c>
      <c r="J643" s="290"/>
    </row>
    <row r="644" spans="2:10" ht="15.75" thickBot="1">
      <c r="B644" s="329"/>
      <c r="C644" s="332"/>
      <c r="D644" s="280" t="s">
        <v>131</v>
      </c>
      <c r="E644" s="281" t="s">
        <v>128</v>
      </c>
      <c r="F644" s="288">
        <v>158</v>
      </c>
      <c r="G644" s="282">
        <v>6</v>
      </c>
      <c r="H644" s="278">
        <v>7.5</v>
      </c>
      <c r="I644" s="279">
        <v>1185</v>
      </c>
      <c r="J644" s="290"/>
    </row>
    <row r="645" spans="2:10" ht="15.75" thickBot="1">
      <c r="B645" s="329"/>
      <c r="C645" s="333"/>
      <c r="D645" s="283" t="s">
        <v>132</v>
      </c>
      <c r="E645" s="285" t="s">
        <v>121</v>
      </c>
      <c r="F645" s="288">
        <v>707.36</v>
      </c>
      <c r="G645" s="284">
        <v>1</v>
      </c>
      <c r="H645" s="278">
        <v>1.25</v>
      </c>
      <c r="I645" s="279">
        <v>884.2</v>
      </c>
      <c r="J645" s="49">
        <v>3341.66</v>
      </c>
    </row>
    <row r="646" spans="2:10" ht="15.75" thickBot="1">
      <c r="B646" s="329"/>
      <c r="C646" s="331" t="s">
        <v>29</v>
      </c>
      <c r="D646" s="276" t="s">
        <v>125</v>
      </c>
      <c r="E646" s="277" t="s">
        <v>126</v>
      </c>
      <c r="F646" s="288">
        <v>13.06</v>
      </c>
      <c r="G646" s="278">
        <v>14.5</v>
      </c>
      <c r="H646" s="278">
        <v>18.13</v>
      </c>
      <c r="I646" s="279">
        <v>236.7778</v>
      </c>
      <c r="J646" s="289"/>
    </row>
    <row r="647" spans="2:10" ht="15.75" thickBot="1">
      <c r="B647" s="329"/>
      <c r="C647" s="332"/>
      <c r="D647" s="280" t="s">
        <v>127</v>
      </c>
      <c r="E647" s="281" t="s">
        <v>128</v>
      </c>
      <c r="F647" s="288">
        <v>23.94</v>
      </c>
      <c r="G647" s="282">
        <v>73.93</v>
      </c>
      <c r="H647" s="278">
        <v>92.41</v>
      </c>
      <c r="I647" s="279">
        <v>2212.2954</v>
      </c>
      <c r="J647" s="290"/>
    </row>
    <row r="648" spans="2:10" ht="15.75" thickBot="1">
      <c r="B648" s="329"/>
      <c r="C648" s="332"/>
      <c r="D648" s="280" t="s">
        <v>130</v>
      </c>
      <c r="E648" s="281" t="s">
        <v>128</v>
      </c>
      <c r="F648" s="288">
        <v>0.54</v>
      </c>
      <c r="G648" s="282">
        <v>100.1</v>
      </c>
      <c r="H648" s="278">
        <v>125.13</v>
      </c>
      <c r="I648" s="279">
        <v>67.5702</v>
      </c>
      <c r="J648" s="290"/>
    </row>
    <row r="649" spans="2:10" ht="15.75" thickBot="1">
      <c r="B649" s="329"/>
      <c r="C649" s="332"/>
      <c r="D649" s="280" t="s">
        <v>129</v>
      </c>
      <c r="E649" s="281" t="s">
        <v>128</v>
      </c>
      <c r="F649" s="288">
        <v>0.54</v>
      </c>
      <c r="G649" s="282">
        <v>182.81</v>
      </c>
      <c r="H649" s="278">
        <v>228.51</v>
      </c>
      <c r="I649" s="279">
        <v>123.3954</v>
      </c>
      <c r="J649" s="290"/>
    </row>
    <row r="650" spans="2:10" ht="15.75" thickBot="1">
      <c r="B650" s="329"/>
      <c r="C650" s="332"/>
      <c r="D650" s="280" t="s">
        <v>131</v>
      </c>
      <c r="E650" s="281" t="s">
        <v>128</v>
      </c>
      <c r="F650" s="288">
        <v>0</v>
      </c>
      <c r="G650" s="282">
        <v>100.1</v>
      </c>
      <c r="H650" s="278">
        <v>125.13</v>
      </c>
      <c r="I650" s="279">
        <v>0</v>
      </c>
      <c r="J650" s="290"/>
    </row>
    <row r="651" spans="2:10" ht="15.75" thickBot="1">
      <c r="B651" s="329"/>
      <c r="C651" s="333"/>
      <c r="D651" s="283" t="s">
        <v>132</v>
      </c>
      <c r="E651" s="285" t="s">
        <v>121</v>
      </c>
      <c r="F651" s="288">
        <v>395.73</v>
      </c>
      <c r="G651" s="284">
        <v>1</v>
      </c>
      <c r="H651" s="278">
        <v>1.25</v>
      </c>
      <c r="I651" s="279">
        <v>494.6625</v>
      </c>
      <c r="J651" s="49">
        <v>3134.7</v>
      </c>
    </row>
    <row r="652" spans="2:10" ht="15.75" thickBot="1">
      <c r="B652" s="329"/>
      <c r="C652" s="331" t="s">
        <v>30</v>
      </c>
      <c r="D652" s="276" t="s">
        <v>125</v>
      </c>
      <c r="E652" s="277" t="s">
        <v>126</v>
      </c>
      <c r="F652" s="288">
        <v>4.35</v>
      </c>
      <c r="G652" s="278">
        <v>14.5</v>
      </c>
      <c r="H652" s="278">
        <v>18.13</v>
      </c>
      <c r="I652" s="279">
        <v>78.8655</v>
      </c>
      <c r="J652" s="289"/>
    </row>
    <row r="653" spans="2:10" ht="15.75" thickBot="1">
      <c r="B653" s="329"/>
      <c r="C653" s="332"/>
      <c r="D653" s="280" t="s">
        <v>127</v>
      </c>
      <c r="E653" s="281" t="s">
        <v>128</v>
      </c>
      <c r="F653" s="288">
        <v>1.63</v>
      </c>
      <c r="G653" s="282">
        <v>73.93</v>
      </c>
      <c r="H653" s="278">
        <v>92.41</v>
      </c>
      <c r="I653" s="279">
        <v>150.6283</v>
      </c>
      <c r="J653" s="290"/>
    </row>
    <row r="654" spans="2:10" ht="15.75" thickBot="1">
      <c r="B654" s="329"/>
      <c r="C654" s="332"/>
      <c r="D654" s="280" t="s">
        <v>130</v>
      </c>
      <c r="E654" s="281" t="s">
        <v>128</v>
      </c>
      <c r="F654" s="288">
        <v>15.44</v>
      </c>
      <c r="G654" s="282">
        <v>100.1</v>
      </c>
      <c r="H654" s="278">
        <v>125.13</v>
      </c>
      <c r="I654" s="279">
        <v>1932.0072</v>
      </c>
      <c r="J654" s="290"/>
    </row>
    <row r="655" spans="2:10" ht="15.75" thickBot="1">
      <c r="B655" s="329"/>
      <c r="C655" s="332"/>
      <c r="D655" s="280" t="s">
        <v>129</v>
      </c>
      <c r="E655" s="281" t="s">
        <v>128</v>
      </c>
      <c r="F655" s="288">
        <v>1.09</v>
      </c>
      <c r="G655" s="282">
        <v>182.81</v>
      </c>
      <c r="H655" s="278">
        <v>228.51</v>
      </c>
      <c r="I655" s="279">
        <v>249.0759</v>
      </c>
      <c r="J655" s="290"/>
    </row>
    <row r="656" spans="2:10" ht="15.75" thickBot="1">
      <c r="B656" s="329"/>
      <c r="C656" s="332"/>
      <c r="D656" s="280" t="s">
        <v>131</v>
      </c>
      <c r="E656" s="281" t="s">
        <v>128</v>
      </c>
      <c r="F656" s="288">
        <v>0.54</v>
      </c>
      <c r="G656" s="282">
        <v>100.1</v>
      </c>
      <c r="H656" s="278">
        <v>125.13</v>
      </c>
      <c r="I656" s="279">
        <v>67.5702</v>
      </c>
      <c r="J656" s="290"/>
    </row>
    <row r="657" spans="2:10" ht="15.75" thickBot="1">
      <c r="B657" s="329"/>
      <c r="C657" s="333"/>
      <c r="D657" s="283" t="s">
        <v>132</v>
      </c>
      <c r="E657" s="285" t="s">
        <v>121</v>
      </c>
      <c r="F657" s="288">
        <v>374.19</v>
      </c>
      <c r="G657" s="284">
        <v>1</v>
      </c>
      <c r="H657" s="278">
        <v>1.25</v>
      </c>
      <c r="I657" s="279">
        <v>467.7375</v>
      </c>
      <c r="J657" s="49">
        <v>2945.88</v>
      </c>
    </row>
    <row r="658" spans="2:10" ht="15.75" thickBot="1">
      <c r="B658" s="329"/>
      <c r="C658" s="331" t="s">
        <v>31</v>
      </c>
      <c r="D658" s="276" t="s">
        <v>125</v>
      </c>
      <c r="E658" s="277" t="s">
        <v>126</v>
      </c>
      <c r="F658" s="288">
        <v>7.74</v>
      </c>
      <c r="G658" s="278">
        <v>14.5</v>
      </c>
      <c r="H658" s="278">
        <v>18.13</v>
      </c>
      <c r="I658" s="279">
        <v>140.3262</v>
      </c>
      <c r="J658" s="289"/>
    </row>
    <row r="659" spans="2:10" ht="15.75" thickBot="1">
      <c r="B659" s="329"/>
      <c r="C659" s="332"/>
      <c r="D659" s="280" t="s">
        <v>127</v>
      </c>
      <c r="E659" s="281" t="s">
        <v>128</v>
      </c>
      <c r="F659" s="288">
        <v>2.18</v>
      </c>
      <c r="G659" s="282">
        <v>73.93</v>
      </c>
      <c r="H659" s="278">
        <v>92.41</v>
      </c>
      <c r="I659" s="279">
        <v>201.4538</v>
      </c>
      <c r="J659" s="290"/>
    </row>
    <row r="660" spans="2:10" ht="15.75" thickBot="1">
      <c r="B660" s="329"/>
      <c r="C660" s="332"/>
      <c r="D660" s="280" t="s">
        <v>130</v>
      </c>
      <c r="E660" s="281" t="s">
        <v>128</v>
      </c>
      <c r="F660" s="288">
        <v>16.66</v>
      </c>
      <c r="G660" s="282">
        <v>100.1</v>
      </c>
      <c r="H660" s="278">
        <v>125.13</v>
      </c>
      <c r="I660" s="279">
        <v>2084.6658</v>
      </c>
      <c r="J660" s="290"/>
    </row>
    <row r="661" spans="2:10" ht="15.75" thickBot="1">
      <c r="B661" s="329"/>
      <c r="C661" s="332"/>
      <c r="D661" s="280" t="s">
        <v>129</v>
      </c>
      <c r="E661" s="281" t="s">
        <v>128</v>
      </c>
      <c r="F661" s="288">
        <v>1.34</v>
      </c>
      <c r="G661" s="282">
        <v>182.81</v>
      </c>
      <c r="H661" s="278">
        <v>228.51</v>
      </c>
      <c r="I661" s="279">
        <v>306.2034</v>
      </c>
      <c r="J661" s="290"/>
    </row>
    <row r="662" spans="2:10" ht="15.75" thickBot="1">
      <c r="B662" s="329"/>
      <c r="C662" s="332"/>
      <c r="D662" s="280" t="s">
        <v>131</v>
      </c>
      <c r="E662" s="281" t="s">
        <v>128</v>
      </c>
      <c r="F662" s="288">
        <v>1.17</v>
      </c>
      <c r="G662" s="282">
        <v>100.1</v>
      </c>
      <c r="H662" s="278">
        <v>125.13</v>
      </c>
      <c r="I662" s="279">
        <v>146.4021</v>
      </c>
      <c r="J662" s="290"/>
    </row>
    <row r="663" spans="2:10" ht="15.75" thickBot="1">
      <c r="B663" s="329"/>
      <c r="C663" s="333"/>
      <c r="D663" s="283" t="s">
        <v>132</v>
      </c>
      <c r="E663" s="285" t="s">
        <v>121</v>
      </c>
      <c r="F663" s="288">
        <v>623.35</v>
      </c>
      <c r="G663" s="284">
        <v>1</v>
      </c>
      <c r="H663" s="278">
        <v>1.25</v>
      </c>
      <c r="I663" s="279">
        <v>779.1875</v>
      </c>
      <c r="J663" s="49">
        <v>3658.24</v>
      </c>
    </row>
    <row r="664" spans="2:10" ht="15.75" thickBot="1">
      <c r="B664" s="329"/>
      <c r="C664" s="331" t="s">
        <v>32</v>
      </c>
      <c r="D664" s="276" t="s">
        <v>125</v>
      </c>
      <c r="E664" s="277" t="s">
        <v>126</v>
      </c>
      <c r="F664" s="288">
        <v>20.01</v>
      </c>
      <c r="G664" s="278">
        <v>14.5</v>
      </c>
      <c r="H664" s="278">
        <v>18.13</v>
      </c>
      <c r="I664" s="279">
        <v>362.7813</v>
      </c>
      <c r="J664" s="289"/>
    </row>
    <row r="665" spans="2:10" ht="15.75" thickBot="1">
      <c r="B665" s="329"/>
      <c r="C665" s="332"/>
      <c r="D665" s="280" t="s">
        <v>127</v>
      </c>
      <c r="E665" s="281" t="s">
        <v>128</v>
      </c>
      <c r="F665" s="288">
        <v>1.09</v>
      </c>
      <c r="G665" s="282">
        <v>73.93</v>
      </c>
      <c r="H665" s="278">
        <v>92.41</v>
      </c>
      <c r="I665" s="279">
        <v>100.7269</v>
      </c>
      <c r="J665" s="290"/>
    </row>
    <row r="666" spans="2:10" ht="15.75" thickBot="1">
      <c r="B666" s="330"/>
      <c r="C666" s="332"/>
      <c r="D666" s="280" t="s">
        <v>130</v>
      </c>
      <c r="E666" s="281" t="s">
        <v>128</v>
      </c>
      <c r="F666" s="288">
        <v>1.09</v>
      </c>
      <c r="G666" s="282">
        <v>100.1</v>
      </c>
      <c r="H666" s="278">
        <v>125.13</v>
      </c>
      <c r="I666" s="279">
        <v>136.3917</v>
      </c>
      <c r="J666" s="290"/>
    </row>
    <row r="667" spans="2:10" ht="15.75" thickBot="1">
      <c r="B667" s="307" t="s">
        <v>133</v>
      </c>
      <c r="C667" s="332"/>
      <c r="D667" s="280" t="s">
        <v>129</v>
      </c>
      <c r="E667" s="281" t="s">
        <v>128</v>
      </c>
      <c r="F667" s="288">
        <v>9.5</v>
      </c>
      <c r="G667" s="282">
        <v>182.81</v>
      </c>
      <c r="H667" s="278">
        <v>228.51</v>
      </c>
      <c r="I667" s="279">
        <v>2170.845</v>
      </c>
      <c r="J667" s="290"/>
    </row>
    <row r="668" spans="2:10" ht="15.75" thickBot="1">
      <c r="B668" s="308">
        <v>158</v>
      </c>
      <c r="C668" s="332"/>
      <c r="D668" s="280" t="s">
        <v>131</v>
      </c>
      <c r="E668" s="281" t="s">
        <v>128</v>
      </c>
      <c r="F668" s="288">
        <v>0.54</v>
      </c>
      <c r="G668" s="282">
        <v>100.1</v>
      </c>
      <c r="H668" s="278">
        <v>125.13</v>
      </c>
      <c r="I668" s="279">
        <v>67.5702</v>
      </c>
      <c r="J668" s="290"/>
    </row>
    <row r="669" spans="2:10" ht="15.75" thickBot="1">
      <c r="B669" s="309"/>
      <c r="C669" s="333"/>
      <c r="D669" s="283" t="s">
        <v>132</v>
      </c>
      <c r="E669" s="285" t="s">
        <v>121</v>
      </c>
      <c r="F669" s="288">
        <v>520.28</v>
      </c>
      <c r="G669" s="284">
        <v>1</v>
      </c>
      <c r="H669" s="278">
        <v>1.25</v>
      </c>
      <c r="I669" s="279">
        <v>650.35</v>
      </c>
      <c r="J669" s="49">
        <v>3488.67</v>
      </c>
    </row>
    <row r="670" spans="2:10" ht="16.5" thickBot="1">
      <c r="B670" s="310"/>
      <c r="C670" s="53"/>
      <c r="D670" s="53"/>
      <c r="E670" s="53"/>
      <c r="F670" s="53"/>
      <c r="G670" s="53"/>
      <c r="H670" s="53"/>
      <c r="I670" s="311" t="s">
        <v>63</v>
      </c>
      <c r="J670" s="54">
        <v>23159.68</v>
      </c>
    </row>
    <row r="672" ht="15.75" thickBot="1"/>
    <row r="673" spans="9:10" ht="15.75" thickBot="1">
      <c r="I673" s="310" t="s">
        <v>63</v>
      </c>
      <c r="J673" s="55">
        <f>SUM(J51,J103,J154,J205,J256,J308,J360,J411,J464,J515,J566,J618,J670)</f>
        <v>553343.43</v>
      </c>
    </row>
  </sheetData>
  <sheetProtection password="C77B" sheet="1" objects="1" scenarios="1"/>
  <mergeCells count="104">
    <mergeCell ref="B627:B666"/>
    <mergeCell ref="C627:C632"/>
    <mergeCell ref="C633:C638"/>
    <mergeCell ref="C639:C645"/>
    <mergeCell ref="C646:C651"/>
    <mergeCell ref="C652:C657"/>
    <mergeCell ref="C658:C663"/>
    <mergeCell ref="C664:C669"/>
    <mergeCell ref="B575:B614"/>
    <mergeCell ref="C575:C580"/>
    <mergeCell ref="C581:C586"/>
    <mergeCell ref="C587:C593"/>
    <mergeCell ref="C594:C599"/>
    <mergeCell ref="C600:C605"/>
    <mergeCell ref="C606:C611"/>
    <mergeCell ref="C612:C617"/>
    <mergeCell ref="B523:B562"/>
    <mergeCell ref="C523:C528"/>
    <mergeCell ref="C529:C534"/>
    <mergeCell ref="C535:C541"/>
    <mergeCell ref="C542:C547"/>
    <mergeCell ref="C548:C553"/>
    <mergeCell ref="C554:C559"/>
    <mergeCell ref="C560:C565"/>
    <mergeCell ref="B472:B511"/>
    <mergeCell ref="C472:C477"/>
    <mergeCell ref="C478:C483"/>
    <mergeCell ref="C484:C490"/>
    <mergeCell ref="C491:C496"/>
    <mergeCell ref="C497:C502"/>
    <mergeCell ref="C503:C508"/>
    <mergeCell ref="C509:C514"/>
    <mergeCell ref="B421:B460"/>
    <mergeCell ref="C421:C426"/>
    <mergeCell ref="C427:C432"/>
    <mergeCell ref="C433:C439"/>
    <mergeCell ref="C440:C445"/>
    <mergeCell ref="C446:C451"/>
    <mergeCell ref="C452:C457"/>
    <mergeCell ref="C458:C463"/>
    <mergeCell ref="B368:B407"/>
    <mergeCell ref="C368:C373"/>
    <mergeCell ref="C374:C379"/>
    <mergeCell ref="C380:C386"/>
    <mergeCell ref="C387:C392"/>
    <mergeCell ref="C393:C398"/>
    <mergeCell ref="C399:C404"/>
    <mergeCell ref="C405:C410"/>
    <mergeCell ref="B317:B356"/>
    <mergeCell ref="C317:C322"/>
    <mergeCell ref="C323:C328"/>
    <mergeCell ref="C329:C335"/>
    <mergeCell ref="C336:C341"/>
    <mergeCell ref="C342:C347"/>
    <mergeCell ref="C348:C353"/>
    <mergeCell ref="C354:C359"/>
    <mergeCell ref="B265:B304"/>
    <mergeCell ref="C265:C270"/>
    <mergeCell ref="C271:C276"/>
    <mergeCell ref="C277:C283"/>
    <mergeCell ref="C284:C289"/>
    <mergeCell ref="C290:C295"/>
    <mergeCell ref="C296:C301"/>
    <mergeCell ref="C302:C307"/>
    <mergeCell ref="B213:B252"/>
    <mergeCell ref="C213:C218"/>
    <mergeCell ref="C219:C224"/>
    <mergeCell ref="C225:C231"/>
    <mergeCell ref="C232:C237"/>
    <mergeCell ref="C238:C243"/>
    <mergeCell ref="C244:C249"/>
    <mergeCell ref="C250:C255"/>
    <mergeCell ref="B162:B201"/>
    <mergeCell ref="C162:C167"/>
    <mergeCell ref="C168:C173"/>
    <mergeCell ref="C174:C180"/>
    <mergeCell ref="C181:C186"/>
    <mergeCell ref="C187:C192"/>
    <mergeCell ref="C193:C198"/>
    <mergeCell ref="C199:C204"/>
    <mergeCell ref="B8:B47"/>
    <mergeCell ref="C8:C13"/>
    <mergeCell ref="C14:C19"/>
    <mergeCell ref="C20:C26"/>
    <mergeCell ref="C27:C32"/>
    <mergeCell ref="C33:C38"/>
    <mergeCell ref="C39:C44"/>
    <mergeCell ref="C45:C50"/>
    <mergeCell ref="B111:B150"/>
    <mergeCell ref="C111:C116"/>
    <mergeCell ref="C117:C122"/>
    <mergeCell ref="C123:C129"/>
    <mergeCell ref="C130:C135"/>
    <mergeCell ref="C136:C141"/>
    <mergeCell ref="C142:C147"/>
    <mergeCell ref="C148:C153"/>
    <mergeCell ref="B60:B99"/>
    <mergeCell ref="C60:C65"/>
    <mergeCell ref="C66:C71"/>
    <mergeCell ref="C72:C78"/>
    <mergeCell ref="C79:C84"/>
    <mergeCell ref="C85:C90"/>
    <mergeCell ref="C91:C96"/>
    <mergeCell ref="C97:C102"/>
  </mergeCells>
  <printOptions/>
  <pageMargins left="0.12" right="0.06" top="0.787401575" bottom="0.39" header="0.16" footer="0.3149606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gilberto.fernandes</dc:creator>
  <cp:keywords/>
  <dc:description/>
  <cp:lastModifiedBy>ana.machado</cp:lastModifiedBy>
  <cp:lastPrinted>2015-05-13T17:39:41Z</cp:lastPrinted>
  <dcterms:created xsi:type="dcterms:W3CDTF">2015-03-18T18:53:24Z</dcterms:created>
  <dcterms:modified xsi:type="dcterms:W3CDTF">2015-05-13T18:10:45Z</dcterms:modified>
  <cp:category/>
  <cp:version/>
  <cp:contentType/>
  <cp:contentStatus/>
</cp:coreProperties>
</file>